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110.113.6\nas\授業力向上\Ｒ６授業力向上課\20 中堅教諭等資質向上研修\003_様式等\100_R7年度実施計画書・報告書（案）\"/>
    </mc:Choice>
  </mc:AlternateContent>
  <xr:revisionPtr revIDLastSave="0" documentId="13_ncr:1_{05A6E7F4-031C-432D-8DA4-60B68EADC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_基礎情報登録シート" sheetId="1" r:id="rId1"/>
    <sheet name="02_（園ー２）研修計画書" sheetId="5" r:id="rId2"/>
    <sheet name="03_（園ー３）研修実施報告書" sheetId="8" r:id="rId3"/>
  </sheets>
  <definedNames>
    <definedName name="_xlnm.Print_Area" localSheetId="0">'01_基礎情報登録シート'!$A$1:$N$20</definedName>
    <definedName name="_xlnm.Print_Area" localSheetId="1">'02_（園ー２）研修計画書'!$B$1:$X$49</definedName>
    <definedName name="_xlnm.Print_Area" localSheetId="2">'03_（園ー３）研修実施報告書'!$B$1:$W$53</definedName>
    <definedName name="事例研究">#REF!</definedName>
    <definedName name="生活指導・進路指導">#REF!</definedName>
    <definedName name="代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8" l="1"/>
  <c r="O12" i="5"/>
  <c r="B10" i="8" l="1"/>
  <c r="Y14" i="8"/>
  <c r="K14" i="8"/>
  <c r="I14" i="8"/>
  <c r="D14" i="8"/>
  <c r="D13" i="8"/>
  <c r="R8" i="8"/>
  <c r="R7" i="8"/>
  <c r="R6" i="8"/>
  <c r="H12" i="5"/>
  <c r="K42" i="8"/>
  <c r="S42" i="8" s="1"/>
  <c r="K41" i="8"/>
  <c r="S41" i="8" s="1"/>
  <c r="K40" i="8"/>
  <c r="S40" i="8" s="1"/>
  <c r="K39" i="8"/>
  <c r="K38" i="8"/>
  <c r="K37" i="8"/>
  <c r="S37" i="8" s="1"/>
  <c r="K36" i="8"/>
  <c r="P44" i="8"/>
  <c r="S44" i="8" s="1"/>
  <c r="U44" i="8" s="1"/>
  <c r="X44" i="8" s="1"/>
  <c r="P43" i="8"/>
  <c r="S43" i="8" s="1"/>
  <c r="P42" i="8"/>
  <c r="P41" i="8"/>
  <c r="P40" i="8"/>
  <c r="P39" i="8"/>
  <c r="P38" i="8"/>
  <c r="P37" i="8"/>
  <c r="P36" i="8"/>
  <c r="P35" i="8"/>
  <c r="S35" i="8" s="1"/>
  <c r="P34" i="8"/>
  <c r="S34" i="8" s="1"/>
  <c r="P24" i="8"/>
  <c r="P28" i="8"/>
  <c r="U28" i="8" s="1"/>
  <c r="P27" i="8"/>
  <c r="S27" i="8" s="1"/>
  <c r="P26" i="8"/>
  <c r="U26" i="8" s="1"/>
  <c r="P25" i="8"/>
  <c r="U25" i="8" s="1"/>
  <c r="X43" i="8"/>
  <c r="X42" i="8"/>
  <c r="X41" i="8"/>
  <c r="X39" i="8"/>
  <c r="X38" i="8"/>
  <c r="X37" i="8"/>
  <c r="X36" i="8"/>
  <c r="S20" i="8"/>
  <c r="S38" i="8" l="1"/>
  <c r="S39" i="8"/>
  <c r="S36" i="8"/>
  <c r="U35" i="8" s="1"/>
  <c r="X35" i="8" s="1"/>
  <c r="Y39" i="8" s="1"/>
  <c r="S28" i="8"/>
  <c r="U27" i="8"/>
  <c r="S25" i="8"/>
  <c r="U40" i="8"/>
  <c r="X40" i="8" s="1"/>
  <c r="Y43" i="8" s="1"/>
  <c r="S26" i="8"/>
  <c r="U24" i="8"/>
  <c r="S24" i="8"/>
  <c r="U34" i="8"/>
  <c r="X34" i="8" s="1"/>
  <c r="S45" i="8" l="1"/>
  <c r="M45" i="8" s="1"/>
  <c r="U29" i="8"/>
  <c r="S18" i="8" s="1"/>
  <c r="U45" i="8" l="1"/>
  <c r="S19" i="8" s="1"/>
  <c r="N24" i="5"/>
  <c r="N25" i="5"/>
  <c r="N26" i="5"/>
  <c r="N27" i="5"/>
  <c r="N28" i="5"/>
  <c r="F32" i="5" l="1"/>
  <c r="O38" i="5"/>
  <c r="Y12" i="5" l="1"/>
  <c r="H20" i="5"/>
  <c r="H19" i="5"/>
  <c r="A9" i="5"/>
  <c r="U35" i="5" l="1"/>
  <c r="H35" i="5"/>
  <c r="K12" i="5" l="1"/>
  <c r="R7" i="5" l="1"/>
  <c r="Q27" i="5" l="1"/>
  <c r="S27" i="5" s="1"/>
  <c r="Q28" i="5"/>
  <c r="S28" i="5" s="1"/>
  <c r="R6" i="5" l="1"/>
  <c r="R5" i="5"/>
  <c r="T36" i="5" l="1"/>
  <c r="G32" i="5" l="1"/>
  <c r="N40" i="5"/>
  <c r="G40" i="5"/>
  <c r="T38" i="5" l="1"/>
  <c r="X40" i="5" s="1"/>
  <c r="H18" i="5" s="1"/>
  <c r="D12" i="5"/>
  <c r="Q26" i="5" l="1"/>
  <c r="S26" i="5" s="1"/>
  <c r="Q24" i="5"/>
  <c r="S24" i="5" s="1"/>
  <c r="Q25" i="5"/>
  <c r="S25" i="5" s="1"/>
  <c r="D11" i="5"/>
  <c r="X28" i="5" l="1"/>
  <c r="H17" i="5" s="1"/>
  <c r="R39" i="5" l="1"/>
</calcChain>
</file>

<file path=xl/sharedStrings.xml><?xml version="1.0" encoding="utf-8"?>
<sst xmlns="http://schemas.openxmlformats.org/spreadsheetml/2006/main" count="162" uniqueCount="109">
  <si>
    <t>令和</t>
    <rPh sb="0" eb="2">
      <t>レイワ</t>
    </rPh>
    <phoneticPr fontId="1"/>
  </si>
  <si>
    <t>ﾌﾘｶﾞﾅ</t>
    <phoneticPr fontId="1"/>
  </si>
  <si>
    <t>受講者氏名</t>
    <rPh sb="0" eb="3">
      <t>ジュコウシャ</t>
    </rPh>
    <rPh sb="3" eb="5">
      <t>シメイ</t>
    </rPh>
    <phoneticPr fontId="1"/>
  </si>
  <si>
    <t>電話</t>
    <rPh sb="0" eb="2">
      <t>デンワ</t>
    </rPh>
    <phoneticPr fontId="1"/>
  </si>
  <si>
    <t>ﾌﾘｶﾞﾅ（半角ｶﾀｶﾅ）</t>
    <rPh sb="6" eb="8">
      <t>ハンカク</t>
    </rPh>
    <phoneticPr fontId="1"/>
  </si>
  <si>
    <t>フリガナ</t>
    <phoneticPr fontId="1"/>
  </si>
  <si>
    <t>小計</t>
    <rPh sb="0" eb="2">
      <t>ショウケイ</t>
    </rPh>
    <phoneticPr fontId="1"/>
  </si>
  <si>
    <t>研修のまとめ</t>
    <rPh sb="0" eb="2">
      <t>ケンシュウ</t>
    </rPh>
    <phoneticPr fontId="1"/>
  </si>
  <si>
    <t>受講者氏名</t>
    <rPh sb="0" eb="2">
      <t>ジュコウ</t>
    </rPh>
    <rPh sb="2" eb="3">
      <t>シャ</t>
    </rPh>
    <rPh sb="3" eb="5">
      <t>シメイ</t>
    </rPh>
    <phoneticPr fontId="1"/>
  </si>
  <si>
    <t>研修項目</t>
    <rPh sb="0" eb="2">
      <t>ケンシュウ</t>
    </rPh>
    <rPh sb="2" eb="4">
      <t>コウモク</t>
    </rPh>
    <phoneticPr fontId="1"/>
  </si>
  <si>
    <t>研修タイトル</t>
    <rPh sb="0" eb="2">
      <t>ケンシュウ</t>
    </rPh>
    <phoneticPr fontId="1"/>
  </si>
  <si>
    <t>必要回数</t>
    <rPh sb="0" eb="2">
      <t>ヒツヨウ</t>
    </rPh>
    <rPh sb="2" eb="4">
      <t>カイスウ</t>
    </rPh>
    <phoneticPr fontId="1"/>
  </si>
  <si>
    <t>昨年度までの受講回数</t>
    <rPh sb="0" eb="3">
      <t>サクネンド</t>
    </rPh>
    <rPh sb="6" eb="8">
      <t>ジュコウ</t>
    </rPh>
    <rPh sb="8" eb="10">
      <t>カイスウ</t>
    </rPh>
    <phoneticPr fontId="1"/>
  </si>
  <si>
    <t>公務員としての資質向上</t>
    <rPh sb="0" eb="3">
      <t>コウムイン</t>
    </rPh>
    <phoneticPr fontId="1"/>
  </si>
  <si>
    <t>人権教育と新たな教育課題</t>
    <rPh sb="0" eb="2">
      <t>ジンケン</t>
    </rPh>
    <rPh sb="2" eb="4">
      <t>キョウイク</t>
    </rPh>
    <rPh sb="5" eb="6">
      <t>アラ</t>
    </rPh>
    <rPh sb="8" eb="10">
      <t>キョウイク</t>
    </rPh>
    <rPh sb="10" eb="12">
      <t>カダイ</t>
    </rPh>
    <phoneticPr fontId="1"/>
  </si>
  <si>
    <t>今年度実施予定回数</t>
    <rPh sb="0" eb="3">
      <t>コンネンド</t>
    </rPh>
    <rPh sb="3" eb="5">
      <t>ジッシ</t>
    </rPh>
    <rPh sb="5" eb="7">
      <t>ヨテイ</t>
    </rPh>
    <rPh sb="7" eb="9">
      <t>カイスウ</t>
    </rPh>
    <phoneticPr fontId="1"/>
  </si>
  <si>
    <t>今年度</t>
    <rPh sb="0" eb="3">
      <t>コンネンド</t>
    </rPh>
    <phoneticPr fontId="1"/>
  </si>
  <si>
    <t>小計</t>
    <rPh sb="0" eb="2">
      <t>ショウケイ</t>
    </rPh>
    <phoneticPr fontId="1"/>
  </si>
  <si>
    <t>昨年度まで</t>
    <rPh sb="0" eb="3">
      <t>サクネンド</t>
    </rPh>
    <phoneticPr fontId="1"/>
  </si>
  <si>
    <t>研修計画</t>
    <rPh sb="0" eb="2">
      <t>ケンシュウ</t>
    </rPh>
    <rPh sb="2" eb="4">
      <t>ケイカク</t>
    </rPh>
    <phoneticPr fontId="1"/>
  </si>
  <si>
    <t>昨年度まで</t>
    <rPh sb="0" eb="3">
      <t>サクネンド</t>
    </rPh>
    <phoneticPr fontId="1"/>
  </si>
  <si>
    <t>今年度</t>
    <rPh sb="0" eb="3">
      <t>コンネンド</t>
    </rPh>
    <phoneticPr fontId="1"/>
  </si>
  <si>
    <t>研修のまとめ</t>
    <rPh sb="0" eb="2">
      <t>ケンシュウ</t>
    </rPh>
    <phoneticPr fontId="1"/>
  </si>
  <si>
    <t>校内における研修　合計</t>
    <rPh sb="0" eb="2">
      <t>コウナイ</t>
    </rPh>
    <rPh sb="6" eb="8">
      <t>ケンシュウ</t>
    </rPh>
    <rPh sb="9" eb="11">
      <t>ゴウケイ</t>
    </rPh>
    <phoneticPr fontId="1"/>
  </si>
  <si>
    <t>５年保存</t>
    <rPh sb="1" eb="2">
      <t>ネン</t>
    </rPh>
    <rPh sb="2" eb="4">
      <t>ホゾン</t>
    </rPh>
    <phoneticPr fontId="1"/>
  </si>
  <si>
    <t>第　　　号</t>
    <rPh sb="0" eb="1">
      <t>ダイ</t>
    </rPh>
    <rPh sb="4" eb="5">
      <t>ゴウ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</si>
  <si>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</si>
  <si>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電話</t>
    <rPh sb="0" eb="2">
      <t>デンワ</t>
    </rPh>
    <phoneticPr fontId="1"/>
  </si>
  <si>
    <t>入力チェック</t>
    <rPh sb="0" eb="2">
      <t>ニュウリョク</t>
    </rPh>
    <phoneticPr fontId="1"/>
  </si>
  <si>
    <t>５年保存</t>
    <phoneticPr fontId="5"/>
  </si>
  <si>
    <t>（公印省略）</t>
    <rPh sb="1" eb="3">
      <t>コウイン</t>
    </rPh>
    <rPh sb="3" eb="5">
      <t>ショウリャク</t>
    </rPh>
    <phoneticPr fontId="5"/>
  </si>
  <si>
    <t>電話</t>
    <rPh sb="0" eb="1">
      <t>デン</t>
    </rPh>
    <rPh sb="1" eb="2">
      <t>ハナシ</t>
    </rPh>
    <phoneticPr fontId="5"/>
  </si>
  <si>
    <r>
      <t>は</t>
    </r>
    <r>
      <rPr>
        <b/>
        <sz val="11"/>
        <color rgb="FFFF0000"/>
        <rFont val="ＭＳ Ｐ明朝"/>
        <family val="1"/>
        <charset val="128"/>
      </rPr>
      <t>プルダウンで選択</t>
    </r>
    <r>
      <rPr>
        <sz val="11"/>
        <rFont val="ＭＳ Ｐ明朝"/>
        <family val="1"/>
        <charset val="128"/>
      </rPr>
      <t>をしてください。</t>
    </r>
    <rPh sb="7" eb="9">
      <t>センタク</t>
    </rPh>
    <phoneticPr fontId="1"/>
  </si>
  <si>
    <r>
      <t>は</t>
    </r>
    <r>
      <rPr>
        <b/>
        <sz val="11"/>
        <color rgb="FFFF0000"/>
        <rFont val="ＭＳ 明朝"/>
        <family val="1"/>
        <charset val="128"/>
      </rPr>
      <t>入力</t>
    </r>
    <r>
      <rPr>
        <sz val="11"/>
        <color theme="1"/>
        <rFont val="ＭＳ 明朝"/>
        <family val="1"/>
        <charset val="128"/>
      </rPr>
      <t>をしてください。</t>
    </r>
    <rPh sb="1" eb="3">
      <t>ニュウリョク</t>
    </rPh>
    <phoneticPr fontId="1"/>
  </si>
  <si>
    <r>
      <t>は</t>
    </r>
    <r>
      <rPr>
        <b/>
        <sz val="11"/>
        <color rgb="FFFF0000"/>
        <rFont val="ＭＳ 明朝"/>
        <family val="1"/>
        <charset val="128"/>
      </rPr>
      <t>入力不要</t>
    </r>
    <r>
      <rPr>
        <sz val="11"/>
        <color theme="1"/>
        <rFont val="ＭＳ 明朝"/>
        <family val="1"/>
        <charset val="128"/>
      </rPr>
      <t>です。</t>
    </r>
    <rPh sb="1" eb="3">
      <t>ニュウリョク</t>
    </rPh>
    <rPh sb="3" eb="5">
      <t>フヨウ</t>
    </rPh>
    <phoneticPr fontId="1"/>
  </si>
  <si>
    <r>
      <t>は</t>
    </r>
    <r>
      <rPr>
        <b/>
        <sz val="11"/>
        <color rgb="FFFF0000"/>
        <rFont val="ＭＳ 明朝"/>
        <family val="1"/>
        <charset val="128"/>
      </rPr>
      <t>入力不要または入力できません。</t>
    </r>
    <rPh sb="1" eb="3">
      <t>ニュウリョク</t>
    </rPh>
    <rPh sb="3" eb="5">
      <t>フヨウ</t>
    </rPh>
    <rPh sb="8" eb="10">
      <t>ニュウリョク</t>
    </rPh>
    <phoneticPr fontId="1"/>
  </si>
  <si>
    <t>※　提出前に御確認ください</t>
    <rPh sb="2" eb="4">
      <t>テイシュツ</t>
    </rPh>
    <rPh sb="4" eb="5">
      <t>マエ</t>
    </rPh>
    <rPh sb="6" eb="9">
      <t>ゴカクニン</t>
    </rPh>
    <phoneticPr fontId="1"/>
  </si>
  <si>
    <t>中堅教諭等資質向上研修Ⅰに係る校長所見</t>
    <phoneticPr fontId="1"/>
  </si>
  <si>
    <t>今年度の受講回数</t>
    <rPh sb="0" eb="3">
      <t>コンネンド</t>
    </rPh>
    <rPh sb="4" eb="6">
      <t>ジュコウ</t>
    </rPh>
    <rPh sb="6" eb="8">
      <t>カイスウ</t>
    </rPh>
    <phoneticPr fontId="1"/>
  </si>
  <si>
    <t>回数小計</t>
    <rPh sb="0" eb="2">
      <t>カイスウ</t>
    </rPh>
    <rPh sb="2" eb="4">
      <t>ショウケイ</t>
    </rPh>
    <phoneticPr fontId="1"/>
  </si>
  <si>
    <t>研修内容</t>
    <rPh sb="0" eb="2">
      <t>ケンシュウ</t>
    </rPh>
    <rPh sb="2" eb="4">
      <t>ナイヨウ</t>
    </rPh>
    <phoneticPr fontId="1"/>
  </si>
  <si>
    <t>今年度の受講時間数</t>
    <rPh sb="0" eb="3">
      <t>コンネンド</t>
    </rPh>
    <rPh sb="4" eb="6">
      <t>ジュコウ</t>
    </rPh>
    <rPh sb="6" eb="9">
      <t>ジカンスウ</t>
    </rPh>
    <phoneticPr fontId="1"/>
  </si>
  <si>
    <t>時間数小計</t>
    <rPh sb="0" eb="2">
      <t>ジカン</t>
    </rPh>
    <rPh sb="2" eb="3">
      <t>スウ</t>
    </rPh>
    <rPh sb="3" eb="5">
      <t>ショウケイ</t>
    </rPh>
    <phoneticPr fontId="1"/>
  </si>
  <si>
    <t>①　受講者の研修成果</t>
    <rPh sb="2" eb="5">
      <t>ジュコウシャ</t>
    </rPh>
    <rPh sb="6" eb="8">
      <t>ケンシュウ</t>
    </rPh>
    <rPh sb="8" eb="10">
      <t>セイカ</t>
    </rPh>
    <phoneticPr fontId="5"/>
  </si>
  <si>
    <t>昨年度までの入力</t>
    <rPh sb="0" eb="3">
      <t>サクネンド</t>
    </rPh>
    <rPh sb="6" eb="8">
      <t>ニュウリョク</t>
    </rPh>
    <phoneticPr fontId="1"/>
  </si>
  <si>
    <t>②　受講者の若手教員等に対するOJTの状況</t>
    <rPh sb="2" eb="5">
      <t>ジュコウシャ</t>
    </rPh>
    <rPh sb="6" eb="10">
      <t>ワカテキョウイン</t>
    </rPh>
    <rPh sb="10" eb="11">
      <t>トウ</t>
    </rPh>
    <rPh sb="12" eb="13">
      <t>タイ</t>
    </rPh>
    <rPh sb="19" eb="21">
      <t>ジョウキョウ</t>
    </rPh>
    <phoneticPr fontId="5"/>
  </si>
  <si>
    <t>年度東京都公立幼稚園中堅教諭等資質向上研修Ⅰ</t>
    <rPh sb="0" eb="2">
      <t>ネンド</t>
    </rPh>
    <rPh sb="2" eb="4">
      <t>トウキョウ</t>
    </rPh>
    <rPh sb="4" eb="5">
      <t>ト</t>
    </rPh>
    <rPh sb="5" eb="7">
      <t>コウリツ</t>
    </rPh>
    <rPh sb="7" eb="10">
      <t>ヨウチエン</t>
    </rPh>
    <rPh sb="10" eb="12">
      <t>チュウケン</t>
    </rPh>
    <rPh sb="12" eb="14">
      <t>キョウユ</t>
    </rPh>
    <rPh sb="14" eb="15">
      <t>トウ</t>
    </rPh>
    <rPh sb="15" eb="17">
      <t>シシツ</t>
    </rPh>
    <rPh sb="17" eb="19">
      <t>コウジョウ</t>
    </rPh>
    <rPh sb="19" eb="21">
      <t>ケンシュウ</t>
    </rPh>
    <phoneticPr fontId="1"/>
  </si>
  <si>
    <t>園名</t>
    <rPh sb="0" eb="1">
      <t>エン</t>
    </rPh>
    <rPh sb="1" eb="2">
      <t>メイ</t>
    </rPh>
    <phoneticPr fontId="1"/>
  </si>
  <si>
    <t>園長名</t>
    <rPh sb="0" eb="2">
      <t>エンチョウ</t>
    </rPh>
    <rPh sb="2" eb="3">
      <t>メイ</t>
    </rPh>
    <phoneticPr fontId="1"/>
  </si>
  <si>
    <t>研修受講歴　　
有：〇　無：×</t>
    <rPh sb="0" eb="2">
      <t>ケンシュウ</t>
    </rPh>
    <rPh sb="2" eb="4">
      <t>ジュコウ</t>
    </rPh>
    <rPh sb="4" eb="5">
      <t>レキ</t>
    </rPh>
    <rPh sb="8" eb="9">
      <t>アリ</t>
    </rPh>
    <rPh sb="12" eb="13">
      <t>ナ</t>
    </rPh>
    <phoneticPr fontId="1"/>
  </si>
  <si>
    <t>J＋公立学校共済組合番号
（上７桁）</t>
    <rPh sb="2" eb="4">
      <t>コウリツ</t>
    </rPh>
    <rPh sb="4" eb="6">
      <t>ガッコウ</t>
    </rPh>
    <rPh sb="6" eb="8">
      <t>キョウサイ</t>
    </rPh>
    <rPh sb="8" eb="10">
      <t>クミアイ</t>
    </rPh>
    <rPh sb="10" eb="12">
      <t>バンゴウ</t>
    </rPh>
    <rPh sb="14" eb="15">
      <t>カミ</t>
    </rPh>
    <rPh sb="16" eb="17">
      <t>ケタ</t>
    </rPh>
    <phoneticPr fontId="1"/>
  </si>
  <si>
    <t>J＋公立学校共済番号</t>
    <rPh sb="2" eb="4">
      <t>コウリツ</t>
    </rPh>
    <rPh sb="4" eb="6">
      <t>ガッコウ</t>
    </rPh>
    <rPh sb="6" eb="8">
      <t>キョウサイ</t>
    </rPh>
    <rPh sb="8" eb="10">
      <t>バンゴウ</t>
    </rPh>
    <phoneticPr fontId="1"/>
  </si>
  <si>
    <t>１　園外における研修</t>
    <rPh sb="2" eb="3">
      <t>エン</t>
    </rPh>
    <rPh sb="3" eb="4">
      <t>ガイ</t>
    </rPh>
    <rPh sb="8" eb="10">
      <t>ケンシュウ</t>
    </rPh>
    <phoneticPr fontId="1"/>
  </si>
  <si>
    <t>保育内容</t>
    <rPh sb="0" eb="2">
      <t>ホイク</t>
    </rPh>
    <rPh sb="2" eb="4">
      <t>ナイヨウ</t>
    </rPh>
    <phoneticPr fontId="1"/>
  </si>
  <si>
    <t>保育内容①</t>
    <rPh sb="0" eb="2">
      <t>ホイク</t>
    </rPh>
    <rPh sb="2" eb="4">
      <t>ナイヨウ</t>
    </rPh>
    <phoneticPr fontId="1"/>
  </si>
  <si>
    <t>保育内容②③</t>
    <rPh sb="0" eb="2">
      <t>ホイク</t>
    </rPh>
    <rPh sb="2" eb="4">
      <t>ナイヨウ</t>
    </rPh>
    <phoneticPr fontId="1"/>
  </si>
  <si>
    <t>幼稚園運営</t>
    <rPh sb="0" eb="3">
      <t>ヨウチエン</t>
    </rPh>
    <rPh sb="3" eb="5">
      <t>ウンエイ</t>
    </rPh>
    <phoneticPr fontId="1"/>
  </si>
  <si>
    <t>公務員
としての
資質向上</t>
    <rPh sb="0" eb="3">
      <t>コウムイン</t>
    </rPh>
    <rPh sb="9" eb="11">
      <t>シシツ</t>
    </rPh>
    <rPh sb="11" eb="13">
      <t>コウジョウ</t>
    </rPh>
    <phoneticPr fontId="1"/>
  </si>
  <si>
    <t>２　園内における研修</t>
    <rPh sb="2" eb="4">
      <t>エンナイ</t>
    </rPh>
    <rPh sb="8" eb="10">
      <t>ケンシュウ</t>
    </rPh>
    <phoneticPr fontId="1"/>
  </si>
  <si>
    <t>３　自己の課題と解決策等
　中堅教諭としての自己の課題を挙げ、東京都公立幼稚園教諭等資質向上研修Ⅰを通して、どのように課題解決していくかをまとめてください。
　（「東京都公立学校の校長・副校長及び教員としての資質の向上に関する指標」を参考にしてください。）</t>
    <rPh sb="2" eb="4">
      <t>ジコ</t>
    </rPh>
    <rPh sb="5" eb="7">
      <t>カダイ</t>
    </rPh>
    <rPh sb="8" eb="10">
      <t>カイケツ</t>
    </rPh>
    <rPh sb="10" eb="11">
      <t>サク</t>
    </rPh>
    <rPh sb="11" eb="12">
      <t>トウ</t>
    </rPh>
    <rPh sb="14" eb="16">
      <t>チュウケン</t>
    </rPh>
    <rPh sb="16" eb="18">
      <t>キョウユ</t>
    </rPh>
    <rPh sb="22" eb="24">
      <t>ジコ</t>
    </rPh>
    <rPh sb="25" eb="27">
      <t>カダイ</t>
    </rPh>
    <rPh sb="28" eb="29">
      <t>ア</t>
    </rPh>
    <rPh sb="31" eb="34">
      <t>トウキョウト</t>
    </rPh>
    <rPh sb="34" eb="36">
      <t>コウリツ</t>
    </rPh>
    <rPh sb="36" eb="39">
      <t>ヨウチエン</t>
    </rPh>
    <rPh sb="39" eb="41">
      <t>キョウユ</t>
    </rPh>
    <rPh sb="41" eb="42">
      <t>トウ</t>
    </rPh>
    <rPh sb="42" eb="44">
      <t>シシツ</t>
    </rPh>
    <rPh sb="44" eb="46">
      <t>コウジョウ</t>
    </rPh>
    <rPh sb="46" eb="48">
      <t>ケンシュウ</t>
    </rPh>
    <rPh sb="50" eb="51">
      <t>トオ</t>
    </rPh>
    <rPh sb="59" eb="61">
      <t>カダイ</t>
    </rPh>
    <rPh sb="61" eb="63">
      <t>カイケツ</t>
    </rPh>
    <rPh sb="117" eb="119">
      <t>サンコウ</t>
    </rPh>
    <phoneticPr fontId="1"/>
  </si>
  <si>
    <r>
      <t>４　研修方針（</t>
    </r>
    <r>
      <rPr>
        <b/>
        <sz val="11"/>
        <color rgb="FFFF0000"/>
        <rFont val="ＭＳ 明朝"/>
        <family val="1"/>
        <charset val="128"/>
      </rPr>
      <t>管理職が入力</t>
    </r>
    <r>
      <rPr>
        <sz val="11"/>
        <rFont val="ＭＳ 明朝"/>
        <family val="1"/>
        <charset val="128"/>
      </rPr>
      <t>）</t>
    </r>
    <rPh sb="7" eb="9">
      <t>カンリ</t>
    </rPh>
    <rPh sb="9" eb="10">
      <t>ショク</t>
    </rPh>
    <rPh sb="11" eb="13">
      <t>ニュウリョク</t>
    </rPh>
    <phoneticPr fontId="5"/>
  </si>
  <si>
    <t>保育内容等</t>
    <rPh sb="0" eb="2">
      <t>ホイク</t>
    </rPh>
    <rPh sb="2" eb="4">
      <t>ナイヨウ</t>
    </rPh>
    <rPh sb="4" eb="5">
      <t>トウ</t>
    </rPh>
    <phoneticPr fontId="1"/>
  </si>
  <si>
    <t>幼稚園運営等</t>
    <rPh sb="0" eb="3">
      <t>ヨウチエン</t>
    </rPh>
    <rPh sb="3" eb="5">
      <t>ウンエイ</t>
    </rPh>
    <rPh sb="5" eb="6">
      <t>トウ</t>
    </rPh>
    <phoneticPr fontId="1"/>
  </si>
  <si>
    <t>研究保育、保育記録の作成及び評価</t>
    <rPh sb="0" eb="2">
      <t>ケンキュウ</t>
    </rPh>
    <rPh sb="2" eb="4">
      <t>ホイク</t>
    </rPh>
    <rPh sb="5" eb="7">
      <t>ホイク</t>
    </rPh>
    <rPh sb="7" eb="9">
      <t>キロク</t>
    </rPh>
    <rPh sb="10" eb="12">
      <t>サクセイ</t>
    </rPh>
    <rPh sb="12" eb="13">
      <t>オヨ</t>
    </rPh>
    <rPh sb="14" eb="16">
      <t>ヒョウカ</t>
    </rPh>
    <phoneticPr fontId="1"/>
  </si>
  <si>
    <t>中堅教諭としての他の教員等への指導・助言</t>
    <rPh sb="0" eb="2">
      <t>チュウケン</t>
    </rPh>
    <rPh sb="2" eb="4">
      <t>キョウユ</t>
    </rPh>
    <rPh sb="8" eb="9">
      <t>ホカ</t>
    </rPh>
    <rPh sb="10" eb="12">
      <t>キョウイン</t>
    </rPh>
    <rPh sb="12" eb="13">
      <t>トウ</t>
    </rPh>
    <rPh sb="15" eb="17">
      <t>シドウ</t>
    </rPh>
    <rPh sb="18" eb="20">
      <t>ジョゲン</t>
    </rPh>
    <phoneticPr fontId="1"/>
  </si>
  <si>
    <t>教材開発</t>
    <rPh sb="0" eb="2">
      <t>キョウザイ</t>
    </rPh>
    <rPh sb="2" eb="4">
      <t>カイハツ</t>
    </rPh>
    <phoneticPr fontId="1"/>
  </si>
  <si>
    <t>他校種等参観</t>
    <rPh sb="0" eb="1">
      <t>タ</t>
    </rPh>
    <rPh sb="1" eb="3">
      <t>コウシュ</t>
    </rPh>
    <rPh sb="3" eb="4">
      <t>トウ</t>
    </rPh>
    <rPh sb="4" eb="6">
      <t>サンカン</t>
    </rPh>
    <phoneticPr fontId="1"/>
  </si>
  <si>
    <t>自分の保育に対する評価</t>
    <rPh sb="0" eb="2">
      <t>ジブン</t>
    </rPh>
    <rPh sb="3" eb="5">
      <t>ホイク</t>
    </rPh>
    <rPh sb="6" eb="7">
      <t>タイ</t>
    </rPh>
    <rPh sb="9" eb="11">
      <t>ヒョウカ</t>
    </rPh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</si>
  <si>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</si>
  <si>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地域社会との連携</t>
    <rPh sb="0" eb="2">
      <t>チイキ</t>
    </rPh>
    <rPh sb="2" eb="4">
      <t>シャカイ</t>
    </rPh>
    <rPh sb="6" eb="8">
      <t>レンケイ</t>
    </rPh>
    <phoneticPr fontId="1"/>
  </si>
  <si>
    <t>子育て支援</t>
    <rPh sb="0" eb="2">
      <t>コソダ</t>
    </rPh>
    <rPh sb="3" eb="5">
      <t>シエン</t>
    </rPh>
    <phoneticPr fontId="1"/>
  </si>
  <si>
    <t>健康・安全教育、人権教育</t>
    <rPh sb="0" eb="2">
      <t>ケンコウ</t>
    </rPh>
    <rPh sb="3" eb="5">
      <t>アンゼン</t>
    </rPh>
    <rPh sb="5" eb="7">
      <t>キョウイク</t>
    </rPh>
    <rPh sb="8" eb="10">
      <t>ジンケン</t>
    </rPh>
    <rPh sb="10" eb="12">
      <t>キョウイク</t>
    </rPh>
    <phoneticPr fontId="1"/>
  </si>
  <si>
    <t>9～27</t>
    <phoneticPr fontId="1"/>
  </si>
  <si>
    <t>3～21</t>
    <phoneticPr fontId="1"/>
  </si>
  <si>
    <t>　区市教育委員会指導事務主管課長　殿</t>
    <phoneticPr fontId="1"/>
  </si>
  <si>
    <t>園長名</t>
    <rPh sb="0" eb="2">
      <t>エンチョウ</t>
    </rPh>
    <rPh sb="2" eb="3">
      <t>メイ</t>
    </rPh>
    <phoneticPr fontId="5"/>
  </si>
  <si>
    <t>園外における研修</t>
    <rPh sb="0" eb="1">
      <t>エン</t>
    </rPh>
    <rPh sb="1" eb="2">
      <t>ガイ</t>
    </rPh>
    <rPh sb="6" eb="8">
      <t>ケンシュウ</t>
    </rPh>
    <phoneticPr fontId="1"/>
  </si>
  <si>
    <t>園内における研修</t>
    <rPh sb="0" eb="1">
      <t>エン</t>
    </rPh>
    <rPh sb="1" eb="2">
      <t>ナイ</t>
    </rPh>
    <rPh sb="6" eb="8">
      <t>ケンシュウ</t>
    </rPh>
    <phoneticPr fontId="1"/>
  </si>
  <si>
    <t>保育内容①
（集合研修）</t>
    <rPh sb="0" eb="2">
      <t>ホイク</t>
    </rPh>
    <rPh sb="2" eb="4">
      <t>ナイヨウ</t>
    </rPh>
    <rPh sb="7" eb="9">
      <t>シュウゴウ</t>
    </rPh>
    <rPh sb="9" eb="11">
      <t>ケンシュウ</t>
    </rPh>
    <phoneticPr fontId="1"/>
  </si>
  <si>
    <t>保育内容②③
（集合研修）</t>
    <rPh sb="0" eb="2">
      <t>ホイク</t>
    </rPh>
    <rPh sb="2" eb="4">
      <t>ナイヨウ</t>
    </rPh>
    <rPh sb="8" eb="10">
      <t>シュウゴウ</t>
    </rPh>
    <rPh sb="10" eb="12">
      <t>ケンシュウ</t>
    </rPh>
    <phoneticPr fontId="1"/>
  </si>
  <si>
    <t>幼稚園運営
（オンデマンド配信）</t>
    <rPh sb="0" eb="3">
      <t>ヨウチエン</t>
    </rPh>
    <rPh sb="3" eb="5">
      <t>ウンエイ</t>
    </rPh>
    <rPh sb="13" eb="15">
      <t>ハイシン</t>
    </rPh>
    <phoneticPr fontId="1"/>
  </si>
  <si>
    <t>計画時間数</t>
    <rPh sb="0" eb="2">
      <t>ケイカク</t>
    </rPh>
    <rPh sb="2" eb="4">
      <t>ジカン</t>
    </rPh>
    <rPh sb="4" eb="5">
      <t>スウ</t>
    </rPh>
    <phoneticPr fontId="1"/>
  </si>
  <si>
    <t>中堅教員としての他の教員等への指導・助言</t>
    <rPh sb="0" eb="2">
      <t>チュウケン</t>
    </rPh>
    <rPh sb="2" eb="4">
      <t>キョウイン</t>
    </rPh>
    <rPh sb="8" eb="9">
      <t>ホカ</t>
    </rPh>
    <rPh sb="10" eb="12">
      <t>キョウイン</t>
    </rPh>
    <rPh sb="12" eb="13">
      <t>トウ</t>
    </rPh>
    <rPh sb="15" eb="17">
      <t>シドウ</t>
    </rPh>
    <rPh sb="18" eb="20">
      <t>ジョゲン</t>
    </rPh>
    <phoneticPr fontId="1"/>
  </si>
  <si>
    <t>③　研修論文の評価</t>
    <rPh sb="2" eb="4">
      <t>ケンシュウ</t>
    </rPh>
    <rPh sb="4" eb="6">
      <t>ロンブン</t>
    </rPh>
    <rPh sb="7" eb="9">
      <t>ヒョウカ</t>
    </rPh>
    <phoneticPr fontId="1"/>
  </si>
  <si>
    <t>園名</t>
    <rPh sb="0" eb="2">
      <t>エンメイ</t>
    </rPh>
    <phoneticPr fontId="1"/>
  </si>
  <si>
    <t>昨年度までの受講時間数</t>
    <rPh sb="0" eb="3">
      <t>サクネンド</t>
    </rPh>
    <rPh sb="6" eb="8">
      <t>ジュコウ</t>
    </rPh>
    <rPh sb="8" eb="11">
      <t>ジカンスウ</t>
    </rPh>
    <phoneticPr fontId="1"/>
  </si>
  <si>
    <t>職名</t>
    <rPh sb="0" eb="2">
      <t>ショクメイ</t>
    </rPh>
    <phoneticPr fontId="1"/>
  </si>
  <si>
    <t>７</t>
    <phoneticPr fontId="1"/>
  </si>
  <si>
    <t>研修計画書の入力状況について</t>
    <rPh sb="2" eb="5">
      <t>ケイカクショ</t>
    </rPh>
    <rPh sb="6" eb="8">
      <t>ニュウリョク</t>
    </rPh>
    <rPh sb="8" eb="10">
      <t>ジョウキョウ</t>
    </rPh>
    <phoneticPr fontId="1"/>
  </si>
  <si>
    <t>自己の課題と解決策等</t>
    <rPh sb="0" eb="2">
      <t>ジコ</t>
    </rPh>
    <rPh sb="3" eb="5">
      <t>カダイ</t>
    </rPh>
    <rPh sb="6" eb="9">
      <t>カイケツサク</t>
    </rPh>
    <rPh sb="9" eb="10">
      <t>トウ</t>
    </rPh>
    <phoneticPr fontId="1"/>
  </si>
  <si>
    <t>研修方針</t>
    <rPh sb="0" eb="2">
      <t>ケンシュウ</t>
    </rPh>
    <rPh sb="2" eb="4">
      <t>ホウシン</t>
    </rPh>
    <phoneticPr fontId="1"/>
  </si>
  <si>
    <t>受講状況</t>
    <rPh sb="0" eb="2">
      <t>ジュコウ</t>
    </rPh>
    <rPh sb="2" eb="4">
      <t>ジョウキョウ</t>
    </rPh>
    <phoneticPr fontId="1"/>
  </si>
  <si>
    <t>受講</t>
    <rPh sb="0" eb="2">
      <t>ジュコウ</t>
    </rPh>
    <phoneticPr fontId="1"/>
  </si>
  <si>
    <t>未受講</t>
    <rPh sb="0" eb="1">
      <t>ミ</t>
    </rPh>
    <rPh sb="1" eb="3">
      <t>ジュコウ</t>
    </rPh>
    <phoneticPr fontId="1"/>
  </si>
  <si>
    <t>修了見込</t>
    <rPh sb="0" eb="2">
      <t>シュウリョウ</t>
    </rPh>
    <rPh sb="2" eb="4">
      <t>ミコ</t>
    </rPh>
    <phoneticPr fontId="1"/>
  </si>
  <si>
    <t>未修了</t>
    <rPh sb="0" eb="1">
      <t>ミ</t>
    </rPh>
    <rPh sb="1" eb="3">
      <t>シュウリョウ</t>
    </rPh>
    <phoneticPr fontId="1"/>
  </si>
  <si>
    <t>「校外における研修」の受講状況について→</t>
    <rPh sb="1" eb="3">
      <t>コウガイ</t>
    </rPh>
    <rPh sb="7" eb="9">
      <t>ケンシュウ</t>
    </rPh>
    <rPh sb="11" eb="13">
      <t>ジュコウ</t>
    </rPh>
    <rPh sb="13" eb="15">
      <t>ジョウキョウ</t>
    </rPh>
    <phoneticPr fontId="1"/>
  </si>
  <si>
    <t>３　中堅教諭等資質向上研修Ⅰに係る園長所見　※３</t>
    <rPh sb="2" eb="4">
      <t>チュウケン</t>
    </rPh>
    <rPh sb="4" eb="6">
      <t>キョウユ</t>
    </rPh>
    <rPh sb="6" eb="7">
      <t>トウ</t>
    </rPh>
    <rPh sb="7" eb="9">
      <t>シシツ</t>
    </rPh>
    <rPh sb="9" eb="11">
      <t>コウジョウ</t>
    </rPh>
    <rPh sb="11" eb="13">
      <t>ケンシュウ</t>
    </rPh>
    <rPh sb="15" eb="16">
      <t>カカ</t>
    </rPh>
    <rPh sb="17" eb="19">
      <t>コウエンチョウ</t>
    </rPh>
    <rPh sb="19" eb="21">
      <t>ショケン</t>
    </rPh>
    <phoneticPr fontId="1"/>
  </si>
  <si>
    <t>※３　（別添）「中堅教諭等資質向上研修Ⅰ等に係る校(園)長の所見」を御参照ください。</t>
    <rPh sb="4" eb="6">
      <t>ベッテン</t>
    </rPh>
    <rPh sb="20" eb="21">
      <t>トウ</t>
    </rPh>
    <rPh sb="26" eb="27">
      <t>エン</t>
    </rPh>
    <rPh sb="34" eb="37">
      <t>ゴサンショウ</t>
    </rPh>
    <phoneticPr fontId="1"/>
  </si>
  <si>
    <t>園名</t>
    <rPh sb="0" eb="1">
      <t>ガクエン</t>
    </rPh>
    <rPh sb="1" eb="2">
      <t>メイ</t>
    </rPh>
    <phoneticPr fontId="5"/>
  </si>
  <si>
    <t>服務と新たな教育課題</t>
    <rPh sb="0" eb="2">
      <t>フクム</t>
    </rPh>
    <rPh sb="3" eb="4">
      <t>アラ</t>
    </rPh>
    <rPh sb="6" eb="8">
      <t>キョウイク</t>
    </rPh>
    <rPh sb="8" eb="10">
      <t>カダイ</t>
    </rPh>
    <phoneticPr fontId="1"/>
  </si>
  <si>
    <t>（様式　園ー２）</t>
    <rPh sb="1" eb="3">
      <t>ヨウシキ</t>
    </rPh>
    <rPh sb="4" eb="5">
      <t>エン</t>
    </rPh>
    <phoneticPr fontId="1"/>
  </si>
  <si>
    <t>（様式 園－３）</t>
    <rPh sb="1" eb="3">
      <t>ヨウシキ</t>
    </rPh>
    <rPh sb="4" eb="5">
      <t>エン</t>
    </rPh>
    <phoneticPr fontId="5"/>
  </si>
  <si>
    <t>（公印省略）</t>
    <phoneticPr fontId="1"/>
  </si>
  <si>
    <t>園内における研修</t>
    <rPh sb="0" eb="2">
      <t>エンナイ</t>
    </rPh>
    <rPh sb="6" eb="8">
      <t>ケンシュウ</t>
    </rPh>
    <phoneticPr fontId="1"/>
  </si>
  <si>
    <t>　東京都公立幼稚園中堅教諭等資質向上研修Ⅰを通して、受講者に特に身に付けさせたい内容を記入してください。</t>
    <rPh sb="1" eb="4">
      <t>トウキョウト</t>
    </rPh>
    <rPh sb="4" eb="6">
      <t>コウリツ</t>
    </rPh>
    <rPh sb="6" eb="9">
      <t>ヨウチエン</t>
    </rPh>
    <rPh sb="26" eb="29">
      <t>ジュコウシャ</t>
    </rPh>
    <rPh sb="30" eb="31">
      <t>トク</t>
    </rPh>
    <rPh sb="32" eb="33">
      <t>ミ</t>
    </rPh>
    <rPh sb="34" eb="35">
      <t>ツ</t>
    </rPh>
    <rPh sb="40" eb="42">
      <t>ナイヨウ</t>
    </rPh>
    <rPh sb="43" eb="45">
      <t>キニュウ</t>
    </rPh>
    <phoneticPr fontId="5"/>
  </si>
  <si>
    <t>研修実施報告書の受講・入力状況について</t>
    <rPh sb="0" eb="2">
      <t>ケンシュウ</t>
    </rPh>
    <rPh sb="2" eb="4">
      <t>ジッシ</t>
    </rPh>
    <rPh sb="4" eb="7">
      <t>ホウコクショ</t>
    </rPh>
    <phoneticPr fontId="1"/>
  </si>
  <si>
    <t>受講開始</t>
    <rPh sb="0" eb="2">
      <t>ジュコウ</t>
    </rPh>
    <rPh sb="2" eb="4">
      <t>カイシ</t>
    </rPh>
    <phoneticPr fontId="1"/>
  </si>
  <si>
    <t>（〇の場合）研修初年度
プルダウンから選択</t>
    <rPh sb="3" eb="5">
      <t>バアイ</t>
    </rPh>
    <rPh sb="6" eb="8">
      <t>ケンシュウ</t>
    </rPh>
    <rPh sb="8" eb="11">
      <t>ショネンド</t>
    </rPh>
    <rPh sb="19" eb="21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</si>
</sst>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16"/>
      <color theme="1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rgb="FF00B05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</fills>
  <borders count="9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indexed="64"/>
      </bottom>
      <diagonal/>
    </border>
    <border>
      <left/>
      <right style="thin">
        <color auto="1"/>
      </right>
      <top style="dotted">
        <color auto="1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4">
    <xf numFmtId="0" fontId="0" fillId="0" borderId="0" xfId="0">
      <alignment vertical="center"/>
    </xf>
    <xf numFmtId="0" fontId="2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1" fillId="0" borderId="0" xfId="0" applyFont="1" applyProtection="1">
      <alignment vertical="center"/>
      <protection hidden="1"/>
    </xf>
    <xf numFmtId="0" fontId="1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25" xfId="0" applyFont="1" applyBorder="1" applyAlignment="1" applyProtection="1">
      <alignment horizontal="center" vertical="center" shrinkToFit="1"/>
      <protection hidden="1"/>
    </xf>
    <xf numFmtId="0" fontId="2" fillId="4" borderId="32" xfId="0" applyFont="1" applyFill="1" applyBorder="1" applyAlignment="1" applyProtection="1">
      <alignment horizontal="center" vertical="center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vertical="center" shrinkToFi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9" fontId="2" fillId="0" borderId="0" xfId="0" applyNumberFormat="1" applyFont="1" applyProtection="1">
      <alignment vertical="center"/>
      <protection hidden="1"/>
    </xf>
    <xf numFmtId="0" fontId="2" fillId="0" borderId="45" xfId="0" applyFont="1" applyBorder="1" applyProtection="1">
      <alignment vertical="center"/>
      <protection hidden="1"/>
    </xf>
    <xf numFmtId="0" fontId="2" fillId="2" borderId="28" xfId="0" applyFont="1" applyFill="1" applyBorder="1" applyProtection="1">
      <alignment vertical="center"/>
      <protection hidden="1"/>
    </xf>
    <xf numFmtId="0" fontId="2" fillId="0" borderId="35" xfId="0" applyFont="1" applyBorder="1" applyProtection="1">
      <alignment vertical="center"/>
      <protection hidden="1"/>
    </xf>
    <xf numFmtId="0" fontId="2" fillId="0" borderId="26" xfId="0" applyFont="1" applyBorder="1" applyAlignment="1" applyProtection="1">
      <alignment vertical="center" shrinkToFit="1"/>
      <protection hidden="1"/>
    </xf>
    <xf numFmtId="0" fontId="2" fillId="2" borderId="56" xfId="0" applyFont="1" applyFill="1" applyBorder="1" applyProtection="1">
      <alignment vertical="center"/>
      <protection hidden="1"/>
    </xf>
    <xf numFmtId="0" fontId="2" fillId="2" borderId="33" xfId="0" applyFont="1" applyFill="1" applyBorder="1" applyProtection="1">
      <alignment vertical="center"/>
      <protection hidden="1"/>
    </xf>
    <xf numFmtId="0" fontId="2" fillId="2" borderId="57" xfId="0" applyFont="1" applyFill="1" applyBorder="1" applyProtection="1">
      <alignment vertical="center"/>
      <protection hidden="1"/>
    </xf>
    <xf numFmtId="0" fontId="2" fillId="0" borderId="63" xfId="0" applyFont="1" applyBorder="1" applyProtection="1">
      <alignment vertical="center"/>
      <protection hidden="1"/>
    </xf>
    <xf numFmtId="0" fontId="2" fillId="0" borderId="36" xfId="0" applyFont="1" applyBorder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4" borderId="28" xfId="0" applyFont="1" applyFill="1" applyBorder="1" applyProtection="1">
      <alignment vertical="center"/>
      <protection locked="0" hidden="1"/>
    </xf>
    <xf numFmtId="0" fontId="2" fillId="4" borderId="12" xfId="0" applyFont="1" applyFill="1" applyBorder="1" applyProtection="1">
      <alignment vertical="center"/>
      <protection locked="0" hidden="1"/>
    </xf>
    <xf numFmtId="0" fontId="2" fillId="4" borderId="14" xfId="0" applyFont="1" applyFill="1" applyBorder="1" applyProtection="1">
      <alignment vertical="center"/>
      <protection locked="0" hidden="1"/>
    </xf>
    <xf numFmtId="0" fontId="2" fillId="2" borderId="57" xfId="0" applyFont="1" applyFill="1" applyBorder="1" applyProtection="1">
      <alignment vertical="center"/>
      <protection locked="0" hidden="1"/>
    </xf>
    <xf numFmtId="0" fontId="2" fillId="2" borderId="56" xfId="0" applyFont="1" applyFill="1" applyBorder="1" applyProtection="1">
      <alignment vertical="center"/>
      <protection locked="0" hidden="1"/>
    </xf>
    <xf numFmtId="0" fontId="2" fillId="4" borderId="11" xfId="0" applyFont="1" applyFill="1" applyBorder="1" applyProtection="1">
      <alignment vertical="center"/>
      <protection locked="0"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Protection="1">
      <alignment vertical="center"/>
      <protection hidden="1"/>
    </xf>
    <xf numFmtId="0" fontId="2" fillId="0" borderId="0" xfId="0" applyFont="1" applyAlignment="1" applyProtection="1">
      <alignment horizontal="right" vertical="distributed"/>
      <protection hidden="1"/>
    </xf>
    <xf numFmtId="49" fontId="3" fillId="3" borderId="1" xfId="0" applyNumberFormat="1" applyFont="1" applyFill="1" applyBorder="1" applyAlignment="1" applyProtection="1">
      <alignment horizontal="center" vertical="center" shrinkToFit="1"/>
      <protection locked="0" hidden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9" fillId="0" borderId="0" xfId="0" applyFont="1" applyProtection="1">
      <alignment vertical="center"/>
      <protection hidden="1"/>
    </xf>
    <xf numFmtId="49" fontId="0" fillId="0" borderId="0" xfId="0" applyNumberFormat="1" applyAlignment="1" applyProtection="1">
      <alignment horizontal="right" vertical="center"/>
      <protection hidden="1"/>
    </xf>
    <xf numFmtId="0" fontId="2" fillId="0" borderId="0" xfId="0" applyFont="1">
      <alignment vertical="center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 hidden="1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 hidden="1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 hidden="1"/>
    </xf>
    <xf numFmtId="0" fontId="3" fillId="2" borderId="5" xfId="0" applyFont="1" applyFill="1" applyBorder="1" applyAlignment="1" applyProtection="1">
      <alignment horizontal="center" vertical="center" shrinkToFit="1"/>
      <protection locked="0" hidden="1"/>
    </xf>
    <xf numFmtId="0" fontId="3" fillId="2" borderId="6" xfId="0" applyFont="1" applyFill="1" applyBorder="1" applyAlignment="1" applyProtection="1">
      <alignment horizontal="center" vertical="center" shrinkToFit="1"/>
      <protection locked="0" hidden="1"/>
    </xf>
    <xf numFmtId="0" fontId="3" fillId="2" borderId="7" xfId="0" applyFont="1" applyFill="1" applyBorder="1" applyAlignment="1" applyProtection="1">
      <alignment horizontal="center" vertical="center" shrinkToFit="1"/>
      <protection locked="0" hidden="1"/>
    </xf>
    <xf numFmtId="0" fontId="3" fillId="2" borderId="8" xfId="0" applyFont="1" applyFill="1" applyBorder="1" applyAlignment="1" applyProtection="1">
      <alignment horizontal="center" vertical="center" shrinkToFit="1"/>
      <protection locked="0" hidden="1"/>
    </xf>
    <xf numFmtId="0" fontId="3" fillId="2" borderId="9" xfId="0" applyFont="1" applyFill="1" applyBorder="1" applyAlignment="1" applyProtection="1">
      <alignment horizontal="center" vertical="center" shrinkToFit="1"/>
      <protection locked="0" hidden="1"/>
    </xf>
    <xf numFmtId="0" fontId="3" fillId="2" borderId="10" xfId="0" applyFont="1" applyFill="1" applyBorder="1" applyAlignment="1" applyProtection="1">
      <alignment horizontal="center" vertical="center" shrinkToFit="1"/>
      <protection locked="0" hidden="1"/>
    </xf>
    <xf numFmtId="0" fontId="2" fillId="0" borderId="0" xfId="0" applyFont="1" applyAlignment="1" applyProtection="1">
      <alignment horizontal="right"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locked="0" hidden="1"/>
    </xf>
    <xf numFmtId="0" fontId="2" fillId="3" borderId="3" xfId="0" applyFont="1" applyFill="1" applyBorder="1" applyAlignment="1" applyProtection="1">
      <alignment horizontal="center" vertical="center"/>
      <protection locked="0" hidden="1"/>
    </xf>
    <xf numFmtId="0" fontId="2" fillId="3" borderId="4" xfId="0" applyFont="1" applyFill="1" applyBorder="1" applyAlignment="1" applyProtection="1">
      <alignment horizontal="center" vertical="center"/>
      <protection locked="0" hidden="1"/>
    </xf>
    <xf numFmtId="0" fontId="11" fillId="3" borderId="32" xfId="0" applyFont="1" applyFill="1" applyBorder="1" applyAlignment="1" applyProtection="1">
      <alignment horizontal="center" vertical="center"/>
      <protection hidden="1"/>
    </xf>
    <xf numFmtId="0" fontId="11" fillId="3" borderId="31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2" fillId="4" borderId="32" xfId="0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 shrinkToFit="1"/>
      <protection locked="0" hidden="1"/>
    </xf>
    <xf numFmtId="0" fontId="3" fillId="2" borderId="3" xfId="0" applyFont="1" applyFill="1" applyBorder="1" applyAlignment="1" applyProtection="1">
      <alignment horizontal="center" vertical="center" shrinkToFit="1"/>
      <protection locked="0" hidden="1"/>
    </xf>
    <xf numFmtId="0" fontId="3" fillId="2" borderId="4" xfId="0" applyFont="1" applyFill="1" applyBorder="1" applyAlignment="1" applyProtection="1">
      <alignment horizontal="center" vertical="center" shrinkToFit="1"/>
      <protection locked="0" hidden="1"/>
    </xf>
    <xf numFmtId="0" fontId="2" fillId="0" borderId="43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 shrinkToFit="1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 wrapText="1" shrinkToFit="1"/>
      <protection hidden="1"/>
    </xf>
    <xf numFmtId="0" fontId="4" fillId="0" borderId="30" xfId="0" applyFont="1" applyBorder="1" applyAlignment="1" applyProtection="1">
      <alignment horizontal="center" vertical="center" wrapText="1" shrinkToFit="1"/>
      <protection hidden="1"/>
    </xf>
    <xf numFmtId="0" fontId="4" fillId="0" borderId="37" xfId="0" applyFont="1" applyBorder="1" applyAlignment="1" applyProtection="1">
      <alignment horizontal="center" vertical="center" wrapText="1" shrinkToFit="1"/>
      <protection hidden="1"/>
    </xf>
    <xf numFmtId="0" fontId="2" fillId="2" borderId="78" xfId="0" applyFont="1" applyFill="1" applyBorder="1" applyAlignment="1" applyProtection="1">
      <alignment horizontal="left" vertical="center" shrinkToFit="1"/>
      <protection hidden="1"/>
    </xf>
    <xf numFmtId="0" fontId="2" fillId="2" borderId="51" xfId="0" applyFont="1" applyFill="1" applyBorder="1" applyAlignment="1" applyProtection="1">
      <alignment horizontal="left" vertical="center" shrinkToFit="1"/>
      <protection hidden="1"/>
    </xf>
    <xf numFmtId="0" fontId="2" fillId="2" borderId="19" xfId="0" applyFont="1" applyFill="1" applyBorder="1" applyAlignment="1" applyProtection="1">
      <alignment horizontal="left" vertical="center" shrinkToFit="1"/>
      <protection hidden="1"/>
    </xf>
    <xf numFmtId="0" fontId="2" fillId="2" borderId="79" xfId="0" applyFont="1" applyFill="1" applyBorder="1" applyAlignment="1" applyProtection="1">
      <alignment horizontal="left" vertical="center" shrinkToFit="1"/>
      <protection hidden="1"/>
    </xf>
    <xf numFmtId="0" fontId="2" fillId="2" borderId="52" xfId="0" applyFont="1" applyFill="1" applyBorder="1" applyAlignment="1" applyProtection="1">
      <alignment horizontal="left" vertical="center" shrinkToFit="1"/>
      <protection hidden="1"/>
    </xf>
    <xf numFmtId="0" fontId="2" fillId="2" borderId="53" xfId="0" applyFont="1" applyFill="1" applyBorder="1" applyAlignment="1" applyProtection="1">
      <alignment horizontal="left" vertical="center" shrinkToFit="1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 shrinkToFit="1"/>
      <protection hidden="1"/>
    </xf>
    <xf numFmtId="0" fontId="2" fillId="0" borderId="51" xfId="0" applyFont="1" applyBorder="1" applyAlignment="1" applyProtection="1">
      <alignment horizontal="center" vertical="center" shrinkToFit="1"/>
      <protection hidden="1"/>
    </xf>
    <xf numFmtId="0" fontId="2" fillId="0" borderId="64" xfId="0" applyFont="1" applyBorder="1" applyAlignment="1" applyProtection="1">
      <alignment horizontal="center" vertical="center" shrinkToFit="1"/>
      <protection hidden="1"/>
    </xf>
    <xf numFmtId="0" fontId="2" fillId="0" borderId="43" xfId="0" applyFont="1" applyBorder="1" applyAlignment="1" applyProtection="1">
      <alignment horizontal="center" vertical="center" shrinkToFit="1"/>
      <protection hidden="1"/>
    </xf>
    <xf numFmtId="0" fontId="2" fillId="0" borderId="40" xfId="0" applyFont="1" applyBorder="1" applyAlignment="1" applyProtection="1">
      <alignment horizontal="center" vertical="center" shrinkToFit="1"/>
      <protection hidden="1"/>
    </xf>
    <xf numFmtId="0" fontId="2" fillId="4" borderId="40" xfId="0" applyFont="1" applyFill="1" applyBorder="1" applyAlignment="1" applyProtection="1">
      <alignment horizontal="center" vertical="center" shrinkToFit="1"/>
      <protection locked="0" hidden="1"/>
    </xf>
    <xf numFmtId="0" fontId="2" fillId="2" borderId="40" xfId="0" applyFont="1" applyFill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4" borderId="12" xfId="0" applyFont="1" applyFill="1" applyBorder="1" applyAlignment="1" applyProtection="1">
      <alignment horizontal="center" vertical="center" shrinkToFit="1"/>
      <protection locked="0"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 shrinkToFit="1"/>
      <protection hidden="1"/>
    </xf>
    <xf numFmtId="0" fontId="2" fillId="0" borderId="40" xfId="0" applyFont="1" applyBorder="1" applyAlignment="1" applyProtection="1">
      <alignment horizontal="left" vertical="center" shrinkToFit="1"/>
      <protection hidden="1"/>
    </xf>
    <xf numFmtId="0" fontId="2" fillId="2" borderId="75" xfId="0" applyFont="1" applyFill="1" applyBorder="1" applyAlignment="1" applyProtection="1">
      <alignment horizontal="center" vertical="center" shrinkToFit="1"/>
      <protection hidden="1"/>
    </xf>
    <xf numFmtId="0" fontId="2" fillId="0" borderId="76" xfId="0" applyFont="1" applyBorder="1" applyAlignment="1" applyProtection="1">
      <alignment horizontal="center" vertical="center" shrinkToFit="1"/>
      <protection hidden="1"/>
    </xf>
    <xf numFmtId="0" fontId="2" fillId="0" borderId="9" xfId="0" applyFont="1" applyBorder="1" applyAlignment="1" applyProtection="1">
      <alignment horizontal="center" vertical="center" shrinkToFit="1"/>
      <protection hidden="1"/>
    </xf>
    <xf numFmtId="0" fontId="2" fillId="0" borderId="75" xfId="0" applyFont="1" applyBorder="1" applyAlignment="1" applyProtection="1">
      <alignment horizontal="center" vertical="center" shrinkToFit="1"/>
      <protection hidden="1"/>
    </xf>
    <xf numFmtId="0" fontId="2" fillId="4" borderId="75" xfId="0" applyFont="1" applyFill="1" applyBorder="1" applyAlignment="1" applyProtection="1">
      <alignment horizontal="center" vertical="center" shrinkToFit="1"/>
      <protection locked="0" hidden="1"/>
    </xf>
    <xf numFmtId="0" fontId="2" fillId="0" borderId="12" xfId="0" applyFont="1" applyBorder="1" applyAlignment="1" applyProtection="1">
      <alignment horizontal="left" vertical="center" shrinkToFit="1"/>
      <protection hidden="1"/>
    </xf>
    <xf numFmtId="0" fontId="2" fillId="0" borderId="25" xfId="0" applyFont="1" applyBorder="1" applyAlignment="1" applyProtection="1">
      <alignment horizontal="center" vertical="center" shrinkToFit="1"/>
      <protection hidden="1"/>
    </xf>
    <xf numFmtId="0" fontId="11" fillId="3" borderId="22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 shrinkToFit="1"/>
      <protection hidden="1"/>
    </xf>
    <xf numFmtId="0" fontId="2" fillId="0" borderId="55" xfId="0" applyFont="1" applyBorder="1" applyAlignment="1" applyProtection="1">
      <alignment horizontal="center" vertical="center" wrapText="1" shrinkToFit="1"/>
      <protection hidden="1"/>
    </xf>
    <xf numFmtId="0" fontId="2" fillId="0" borderId="12" xfId="0" applyFont="1" applyBorder="1" applyAlignment="1" applyProtection="1">
      <alignment horizontal="center" vertical="center" wrapText="1" shrinkToFit="1"/>
      <protection hidden="1"/>
    </xf>
    <xf numFmtId="0" fontId="2" fillId="0" borderId="74" xfId="0" applyFont="1" applyBorder="1" applyAlignment="1" applyProtection="1">
      <alignment horizontal="center" vertical="center" wrapText="1" shrinkToFit="1"/>
      <protection hidden="1"/>
    </xf>
    <xf numFmtId="0" fontId="2" fillId="0" borderId="75" xfId="0" applyFont="1" applyBorder="1" applyAlignment="1" applyProtection="1">
      <alignment horizontal="center" vertical="center" wrapText="1" shrinkToFit="1"/>
      <protection hidden="1"/>
    </xf>
    <xf numFmtId="0" fontId="2" fillId="0" borderId="24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 applyProtection="1">
      <alignment horizontal="left" vertical="top" wrapText="1"/>
      <protection locked="0" hidden="1"/>
    </xf>
    <xf numFmtId="0" fontId="2" fillId="2" borderId="3" xfId="0" applyFont="1" applyFill="1" applyBorder="1" applyAlignment="1" applyProtection="1">
      <alignment horizontal="left" vertical="top" wrapText="1"/>
      <protection locked="0" hidden="1"/>
    </xf>
    <xf numFmtId="0" fontId="2" fillId="2" borderId="4" xfId="0" applyFont="1" applyFill="1" applyBorder="1" applyAlignment="1" applyProtection="1">
      <alignment horizontal="left" vertical="top" wrapText="1"/>
      <protection locked="0" hidden="1"/>
    </xf>
    <xf numFmtId="0" fontId="6" fillId="0" borderId="0" xfId="0" applyFont="1" applyAlignment="1" applyProtection="1">
      <alignment horizontal="left" vertical="center"/>
      <protection hidden="1"/>
    </xf>
    <xf numFmtId="0" fontId="6" fillId="0" borderId="23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23" xfId="0" applyFont="1" applyBorder="1" applyAlignment="1" applyProtection="1">
      <alignment horizontal="left" vertical="center" wrapText="1"/>
      <protection hidden="1"/>
    </xf>
    <xf numFmtId="0" fontId="8" fillId="0" borderId="11" xfId="0" applyFont="1" applyBorder="1" applyAlignment="1" applyProtection="1">
      <alignment horizontal="left" vertical="center" wrapText="1"/>
      <protection hidden="1"/>
    </xf>
    <xf numFmtId="0" fontId="8" fillId="0" borderId="32" xfId="0" applyFont="1" applyBorder="1" applyAlignment="1" applyProtection="1">
      <alignment horizontal="left" vertical="center" wrapText="1"/>
      <protection hidden="1"/>
    </xf>
    <xf numFmtId="0" fontId="8" fillId="0" borderId="28" xfId="0" applyFont="1" applyBorder="1" applyAlignment="1" applyProtection="1">
      <alignment horizontal="left" vertical="center" wrapText="1"/>
      <protection hidden="1"/>
    </xf>
    <xf numFmtId="0" fontId="8" fillId="0" borderId="35" xfId="0" applyFont="1" applyBorder="1" applyAlignment="1" applyProtection="1">
      <alignment horizontal="left" vertical="center" wrapText="1"/>
      <protection hidden="1"/>
    </xf>
    <xf numFmtId="0" fontId="2" fillId="0" borderId="29" xfId="0" applyFont="1" applyBorder="1" applyAlignment="1" applyProtection="1">
      <alignment horizontal="center" vertical="center" shrinkToFit="1"/>
      <protection hidden="1"/>
    </xf>
    <xf numFmtId="0" fontId="2" fillId="0" borderId="30" xfId="0" applyFont="1" applyBorder="1" applyAlignment="1" applyProtection="1">
      <alignment horizontal="center" vertical="center" shrinkToFit="1"/>
      <protection hidden="1"/>
    </xf>
    <xf numFmtId="0" fontId="2" fillId="0" borderId="37" xfId="0" applyFont="1" applyBorder="1" applyAlignment="1" applyProtection="1">
      <alignment horizontal="center" vertical="center" shrinkToFit="1"/>
      <protection hidden="1"/>
    </xf>
    <xf numFmtId="0" fontId="16" fillId="0" borderId="48" xfId="0" applyFont="1" applyBorder="1" applyAlignment="1" applyProtection="1">
      <alignment horizontal="center" vertical="center"/>
      <protection hidden="1"/>
    </xf>
    <xf numFmtId="0" fontId="16" fillId="0" borderId="41" xfId="0" applyFont="1" applyBorder="1" applyAlignment="1" applyProtection="1">
      <alignment horizontal="center" vertical="center"/>
      <protection hidden="1"/>
    </xf>
    <xf numFmtId="0" fontId="16" fillId="0" borderId="49" xfId="0" applyFont="1" applyBorder="1" applyAlignment="1" applyProtection="1">
      <alignment horizontal="center" vertical="center"/>
      <protection hidden="1"/>
    </xf>
    <xf numFmtId="0" fontId="16" fillId="0" borderId="42" xfId="0" applyFont="1" applyBorder="1" applyAlignment="1" applyProtection="1">
      <alignment horizontal="center" vertical="center"/>
      <protection hidden="1"/>
    </xf>
    <xf numFmtId="0" fontId="16" fillId="0" borderId="50" xfId="0" applyFont="1" applyBorder="1" applyAlignment="1" applyProtection="1">
      <alignment horizontal="center" vertical="center"/>
      <protection hidden="1"/>
    </xf>
    <xf numFmtId="0" fontId="16" fillId="0" borderId="47" xfId="0" applyFont="1" applyBorder="1" applyAlignment="1" applyProtection="1">
      <alignment horizontal="center" vertical="center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horizontal="center" vertical="center"/>
      <protection hidden="1"/>
    </xf>
    <xf numFmtId="0" fontId="2" fillId="0" borderId="80" xfId="0" applyFont="1" applyBorder="1" applyAlignment="1" applyProtection="1">
      <alignment horizontal="center" vertical="center"/>
      <protection hidden="1"/>
    </xf>
    <xf numFmtId="0" fontId="2" fillId="0" borderId="81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 shrinkToFit="1"/>
      <protection hidden="1"/>
    </xf>
    <xf numFmtId="0" fontId="2" fillId="0" borderId="86" xfId="0" applyFont="1" applyBorder="1" applyAlignment="1" applyProtection="1">
      <alignment horizontal="center" vertical="center" shrinkToFit="1"/>
      <protection hidden="1"/>
    </xf>
    <xf numFmtId="0" fontId="2" fillId="0" borderId="84" xfId="0" applyFont="1" applyBorder="1" applyAlignment="1" applyProtection="1">
      <alignment horizontal="center" vertical="center"/>
      <protection hidden="1"/>
    </xf>
    <xf numFmtId="0" fontId="2" fillId="0" borderId="85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2" borderId="21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distributed" vertical="center"/>
      <protection hidden="1"/>
    </xf>
    <xf numFmtId="0" fontId="2" fillId="0" borderId="21" xfId="0" applyFont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horizontal="center" vertical="center" shrinkToFit="1"/>
      <protection hidden="1"/>
    </xf>
    <xf numFmtId="0" fontId="2" fillId="2" borderId="52" xfId="0" applyFont="1" applyFill="1" applyBorder="1" applyAlignment="1" applyProtection="1">
      <alignment horizontal="center" vertical="center" shrinkToFit="1"/>
      <protection hidden="1"/>
    </xf>
    <xf numFmtId="0" fontId="2" fillId="2" borderId="53" xfId="0" applyFont="1" applyFill="1" applyBorder="1" applyAlignment="1" applyProtection="1">
      <alignment horizontal="center" vertical="center" shrinkToFit="1"/>
      <protection hidden="1"/>
    </xf>
    <xf numFmtId="0" fontId="2" fillId="0" borderId="18" xfId="0" applyFont="1" applyBorder="1" applyAlignment="1" applyProtection="1">
      <alignment horizontal="center" vertical="center" shrinkToFit="1"/>
      <protection hidden="1"/>
    </xf>
    <xf numFmtId="0" fontId="2" fillId="0" borderId="52" xfId="0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 shrinkToFit="1"/>
      <protection hidden="1"/>
    </xf>
    <xf numFmtId="0" fontId="2" fillId="4" borderId="18" xfId="0" applyFont="1" applyFill="1" applyBorder="1" applyAlignment="1" applyProtection="1">
      <alignment horizontal="center" vertical="center" shrinkToFit="1"/>
      <protection locked="0" hidden="1"/>
    </xf>
    <xf numFmtId="0" fontId="2" fillId="4" borderId="52" xfId="0" applyFont="1" applyFill="1" applyBorder="1" applyAlignment="1" applyProtection="1">
      <alignment horizontal="center" vertical="center" shrinkToFit="1"/>
      <protection locked="0" hidden="1"/>
    </xf>
    <xf numFmtId="0" fontId="2" fillId="4" borderId="53" xfId="0" applyFont="1" applyFill="1" applyBorder="1" applyAlignment="1" applyProtection="1">
      <alignment horizontal="center" vertical="center" shrinkToFit="1"/>
      <protection locked="0"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76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10" fillId="0" borderId="18" xfId="0" applyFont="1" applyBorder="1" applyAlignment="1" applyProtection="1">
      <alignment horizontal="center" vertical="center" shrinkToFit="1"/>
      <protection hidden="1"/>
    </xf>
    <xf numFmtId="0" fontId="10" fillId="0" borderId="52" xfId="0" applyFont="1" applyBorder="1" applyAlignment="1" applyProtection="1">
      <alignment horizontal="center" vertical="center" shrinkToFit="1"/>
      <protection hidden="1"/>
    </xf>
    <xf numFmtId="0" fontId="10" fillId="0" borderId="53" xfId="0" applyFont="1" applyBorder="1" applyAlignment="1" applyProtection="1">
      <alignment horizontal="center" vertical="center" shrinkToFit="1"/>
      <protection hidden="1"/>
    </xf>
    <xf numFmtId="0" fontId="2" fillId="0" borderId="17" xfId="0" applyFont="1" applyBorder="1" applyAlignment="1" applyProtection="1">
      <alignment horizontal="left" vertical="center" shrinkToFit="1"/>
      <protection hidden="1"/>
    </xf>
    <xf numFmtId="0" fontId="2" fillId="0" borderId="65" xfId="0" applyFont="1" applyBorder="1" applyAlignment="1" applyProtection="1">
      <alignment horizontal="left" vertical="center" shrinkToFit="1"/>
      <protection hidden="1"/>
    </xf>
    <xf numFmtId="0" fontId="2" fillId="0" borderId="20" xfId="0" applyFont="1" applyBorder="1" applyAlignment="1" applyProtection="1">
      <alignment horizontal="left" vertical="center" shrinkToFit="1"/>
      <protection hidden="1"/>
    </xf>
    <xf numFmtId="0" fontId="10" fillId="0" borderId="17" xfId="0" applyFont="1" applyBorder="1" applyAlignment="1" applyProtection="1">
      <alignment horizontal="center" vertical="center" shrinkToFit="1"/>
      <protection hidden="1"/>
    </xf>
    <xf numFmtId="0" fontId="10" fillId="0" borderId="65" xfId="0" applyFont="1" applyBorder="1" applyAlignment="1" applyProtection="1">
      <alignment horizontal="center" vertical="center" shrinkToFit="1"/>
      <protection hidden="1"/>
    </xf>
    <xf numFmtId="0" fontId="10" fillId="0" borderId="20" xfId="0" applyFont="1" applyBorder="1" applyAlignment="1" applyProtection="1">
      <alignment horizontal="center" vertical="center" shrinkToFit="1"/>
      <protection hidden="1"/>
    </xf>
    <xf numFmtId="0" fontId="13" fillId="0" borderId="32" xfId="0" applyFont="1" applyBorder="1" applyAlignment="1" applyProtection="1">
      <alignment horizontal="center" vertical="center" shrinkToFit="1"/>
      <protection hidden="1"/>
    </xf>
    <xf numFmtId="0" fontId="13" fillId="0" borderId="22" xfId="0" applyFont="1" applyBorder="1" applyAlignment="1" applyProtection="1">
      <alignment horizontal="center" vertical="center" shrinkToFit="1"/>
      <protection hidden="1"/>
    </xf>
    <xf numFmtId="0" fontId="13" fillId="0" borderId="31" xfId="0" applyFont="1" applyBorder="1" applyAlignment="1" applyProtection="1">
      <alignment horizontal="center" vertical="center" shrinkToFit="1"/>
      <protection hidden="1"/>
    </xf>
    <xf numFmtId="0" fontId="2" fillId="0" borderId="16" xfId="0" applyFont="1" applyBorder="1" applyAlignment="1" applyProtection="1">
      <alignment horizontal="left" vertical="center" shrinkToFit="1"/>
      <protection hidden="1"/>
    </xf>
    <xf numFmtId="0" fontId="2" fillId="0" borderId="51" xfId="0" applyFont="1" applyBorder="1" applyAlignment="1" applyProtection="1">
      <alignment horizontal="left" vertical="center" shrinkToFit="1"/>
      <protection hidden="1"/>
    </xf>
    <xf numFmtId="0" fontId="2" fillId="0" borderId="19" xfId="0" applyFont="1" applyBorder="1" applyAlignment="1" applyProtection="1">
      <alignment horizontal="left" vertical="center" shrinkToFit="1"/>
      <protection hidden="1"/>
    </xf>
    <xf numFmtId="0" fontId="10" fillId="0" borderId="16" xfId="0" applyFont="1" applyBorder="1" applyAlignment="1" applyProtection="1">
      <alignment horizontal="center" vertical="center" shrinkToFit="1"/>
      <protection hidden="1"/>
    </xf>
    <xf numFmtId="0" fontId="10" fillId="0" borderId="51" xfId="0" applyFont="1" applyBorder="1" applyAlignment="1" applyProtection="1">
      <alignment horizontal="center" vertical="center" shrinkToFit="1"/>
      <protection hidden="1"/>
    </xf>
    <xf numFmtId="0" fontId="10" fillId="0" borderId="19" xfId="0" applyFont="1" applyBorder="1" applyAlignment="1" applyProtection="1">
      <alignment horizontal="center" vertical="center" shrinkToFit="1"/>
      <protection hidden="1"/>
    </xf>
    <xf numFmtId="0" fontId="2" fillId="0" borderId="18" xfId="0" applyFont="1" applyBorder="1" applyAlignment="1" applyProtection="1">
      <alignment horizontal="left" vertical="center" shrinkToFit="1"/>
      <protection hidden="1"/>
    </xf>
    <xf numFmtId="0" fontId="2" fillId="0" borderId="52" xfId="0" applyFont="1" applyBorder="1" applyAlignment="1" applyProtection="1">
      <alignment horizontal="left" vertical="center" shrinkToFit="1"/>
      <protection hidden="1"/>
    </xf>
    <xf numFmtId="0" fontId="2" fillId="0" borderId="53" xfId="0" applyFont="1" applyBorder="1" applyAlignment="1" applyProtection="1">
      <alignment horizontal="left" vertical="center" shrinkToFit="1"/>
      <protection hidden="1"/>
    </xf>
    <xf numFmtId="0" fontId="2" fillId="0" borderId="55" xfId="0" applyFont="1" applyBorder="1" applyAlignment="1" applyProtection="1">
      <alignment horizontal="center" vertical="center" shrinkToFit="1"/>
      <protection hidden="1"/>
    </xf>
    <xf numFmtId="0" fontId="2" fillId="0" borderId="58" xfId="0" applyFont="1" applyBorder="1" applyAlignment="1" applyProtection="1">
      <alignment horizontal="center" vertical="center" shrinkToFit="1"/>
      <protection hidden="1"/>
    </xf>
    <xf numFmtId="0" fontId="2" fillId="0" borderId="15" xfId="0" applyFont="1" applyBorder="1" applyAlignment="1" applyProtection="1">
      <alignment horizontal="center" vertical="center" shrinkToFit="1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64" xfId="0" applyFont="1" applyBorder="1" applyAlignment="1" applyProtection="1">
      <alignment horizontal="left" vertical="center" shrinkToFit="1"/>
      <protection hidden="1"/>
    </xf>
    <xf numFmtId="0" fontId="2" fillId="0" borderId="43" xfId="0" applyFont="1" applyBorder="1" applyAlignment="1" applyProtection="1">
      <alignment horizontal="left" vertical="center" shrinkToFit="1"/>
      <protection hidden="1"/>
    </xf>
    <xf numFmtId="0" fontId="2" fillId="0" borderId="39" xfId="0" applyFont="1" applyBorder="1" applyAlignment="1" applyProtection="1">
      <alignment horizontal="left" vertical="center" shrinkToFit="1"/>
      <protection hidden="1"/>
    </xf>
    <xf numFmtId="0" fontId="2" fillId="0" borderId="62" xfId="0" applyFont="1" applyBorder="1" applyAlignment="1" applyProtection="1">
      <alignment horizontal="left" vertical="center" shrinkToFit="1"/>
      <protection hidden="1"/>
    </xf>
    <xf numFmtId="0" fontId="2" fillId="0" borderId="21" xfId="0" applyFont="1" applyBorder="1" applyAlignment="1" applyProtection="1">
      <alignment horizontal="left" vertical="center" shrinkToFit="1"/>
      <protection hidden="1"/>
    </xf>
    <xf numFmtId="0" fontId="2" fillId="0" borderId="67" xfId="0" applyFont="1" applyBorder="1" applyAlignment="1" applyProtection="1">
      <alignment horizontal="left" vertical="center" shrinkToFit="1"/>
      <protection hidden="1"/>
    </xf>
    <xf numFmtId="0" fontId="2" fillId="0" borderId="75" xfId="0" applyFont="1" applyBorder="1" applyAlignment="1" applyProtection="1">
      <alignment horizontal="left" vertical="center" shrinkToFit="1"/>
      <protection hidden="1"/>
    </xf>
    <xf numFmtId="0" fontId="6" fillId="0" borderId="0" xfId="0" applyFont="1" applyAlignment="1" applyProtection="1">
      <alignment horizontal="distributed" vertical="center"/>
      <protection hidden="1"/>
    </xf>
    <xf numFmtId="0" fontId="6" fillId="2" borderId="21" xfId="0" applyFont="1" applyFill="1" applyBorder="1" applyAlignment="1" applyProtection="1">
      <alignment vertical="center" shrinkToFit="1"/>
      <protection hidden="1"/>
    </xf>
    <xf numFmtId="0" fontId="6" fillId="0" borderId="0" xfId="0" applyFont="1" applyAlignment="1" applyProtection="1">
      <alignment horizontal="left" vertical="center" shrinkToFit="1"/>
      <protection hidden="1"/>
    </xf>
    <xf numFmtId="49" fontId="6" fillId="2" borderId="21" xfId="0" applyNumberFormat="1" applyFont="1" applyFill="1" applyBorder="1" applyAlignment="1" applyProtection="1">
      <alignment vertical="center" shrinkToFi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31" xfId="0" applyFont="1" applyBorder="1" applyAlignment="1" applyProtection="1">
      <alignment horizontal="center" vertical="center" shrinkToFit="1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49" fontId="2" fillId="0" borderId="11" xfId="0" applyNumberFormat="1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 shrinkToFit="1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14" fillId="0" borderId="54" xfId="0" applyFont="1" applyBorder="1" applyAlignment="1" applyProtection="1">
      <alignment horizontal="left" vertical="center" wrapText="1"/>
      <protection hidden="1"/>
    </xf>
    <xf numFmtId="0" fontId="14" fillId="3" borderId="54" xfId="0" applyFont="1" applyFill="1" applyBorder="1" applyAlignment="1" applyProtection="1">
      <alignment horizontal="center" vertical="center"/>
      <protection locked="0" hidden="1"/>
    </xf>
    <xf numFmtId="0" fontId="14" fillId="4" borderId="54" xfId="0" applyFont="1" applyFill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4" fillId="0" borderId="20" xfId="0" applyFont="1" applyBorder="1" applyAlignment="1" applyProtection="1">
      <alignment horizontal="center" vertical="center"/>
      <protection hidden="1"/>
    </xf>
    <xf numFmtId="0" fontId="14" fillId="0" borderId="15" xfId="0" applyFont="1" applyBorder="1" applyAlignment="1" applyProtection="1">
      <alignment horizontal="center" vertical="center" shrinkToFit="1"/>
      <protection hidden="1"/>
    </xf>
    <xf numFmtId="0" fontId="14" fillId="0" borderId="54" xfId="0" applyFont="1" applyBorder="1" applyAlignment="1" applyProtection="1">
      <alignment horizontal="center" vertical="center" shrinkToFit="1"/>
      <protection hidden="1"/>
    </xf>
    <xf numFmtId="0" fontId="14" fillId="0" borderId="15" xfId="0" applyFont="1" applyBorder="1" applyAlignment="1" applyProtection="1">
      <alignment horizontal="left" vertical="center" wrapText="1"/>
      <protection hidden="1"/>
    </xf>
    <xf numFmtId="0" fontId="14" fillId="0" borderId="54" xfId="0" applyFont="1" applyBorder="1" applyAlignment="1" applyProtection="1">
      <alignment horizontal="center" vertical="center"/>
      <protection hidden="1"/>
    </xf>
    <xf numFmtId="0" fontId="14" fillId="3" borderId="15" xfId="0" applyFont="1" applyFill="1" applyBorder="1" applyAlignment="1" applyProtection="1">
      <alignment horizontal="center" vertical="center"/>
      <protection locked="0" hidden="1"/>
    </xf>
    <xf numFmtId="0" fontId="14" fillId="4" borderId="15" xfId="0" applyFont="1" applyFill="1" applyBorder="1" applyAlignment="1" applyProtection="1">
      <alignment horizontal="center" vertical="center"/>
      <protection hidden="1"/>
    </xf>
    <xf numFmtId="0" fontId="14" fillId="3" borderId="13" xfId="0" applyFont="1" applyFill="1" applyBorder="1" applyAlignment="1" applyProtection="1">
      <alignment horizontal="center" vertical="center"/>
      <protection locked="0" hidden="1"/>
    </xf>
    <xf numFmtId="0" fontId="14" fillId="4" borderId="13" xfId="0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 applyAlignment="1" applyProtection="1">
      <alignment horizontal="center" vertical="center"/>
      <protection hidden="1"/>
    </xf>
    <xf numFmtId="0" fontId="14" fillId="0" borderId="68" xfId="0" applyFont="1" applyBorder="1" applyAlignment="1" applyProtection="1">
      <alignment horizontal="center" vertical="center"/>
      <protection hidden="1"/>
    </xf>
    <xf numFmtId="0" fontId="14" fillId="0" borderId="69" xfId="0" applyFont="1" applyBorder="1" applyAlignment="1" applyProtection="1">
      <alignment horizontal="center" vertical="center"/>
      <protection hidden="1"/>
    </xf>
    <xf numFmtId="0" fontId="14" fillId="0" borderId="70" xfId="0" applyFont="1" applyBorder="1" applyAlignment="1" applyProtection="1">
      <alignment horizontal="center" vertical="center"/>
      <protection hidden="1"/>
    </xf>
    <xf numFmtId="0" fontId="14" fillId="0" borderId="71" xfId="0" applyFont="1" applyBorder="1" applyAlignment="1" applyProtection="1">
      <alignment horizontal="center" vertical="center"/>
      <protection hidden="1"/>
    </xf>
    <xf numFmtId="0" fontId="14" fillId="0" borderId="72" xfId="0" applyFont="1" applyBorder="1" applyAlignment="1" applyProtection="1">
      <alignment horizontal="center" vertical="center"/>
      <protection hidden="1"/>
    </xf>
    <xf numFmtId="0" fontId="14" fillId="0" borderId="73" xfId="0" applyFont="1" applyBorder="1" applyAlignment="1" applyProtection="1">
      <alignment horizontal="center" vertical="center"/>
      <protection hidden="1"/>
    </xf>
    <xf numFmtId="0" fontId="14" fillId="0" borderId="32" xfId="0" applyFont="1" applyBorder="1" applyAlignment="1" applyProtection="1">
      <alignment horizontal="center" vertical="center"/>
      <protection hidden="1"/>
    </xf>
    <xf numFmtId="0" fontId="14" fillId="0" borderId="31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14" fillId="0" borderId="15" xfId="0" applyFont="1" applyBorder="1" applyAlignment="1" applyProtection="1">
      <alignment horizontal="left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0" borderId="13" xfId="0" applyFont="1" applyBorder="1" applyAlignment="1" applyProtection="1">
      <alignment horizontal="left" vertical="center"/>
      <protection hidden="1"/>
    </xf>
    <xf numFmtId="0" fontId="14" fillId="0" borderId="11" xfId="0" applyFont="1" applyBorder="1" applyAlignment="1" applyProtection="1">
      <alignment horizontal="center" vertical="center" shrinkToFit="1"/>
      <protection hidden="1"/>
    </xf>
    <xf numFmtId="0" fontId="14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3" borderId="11" xfId="0" applyFont="1" applyFill="1" applyBorder="1" applyAlignment="1" applyProtection="1">
      <alignment horizontal="center" vertical="center"/>
      <protection locked="0" hidden="1"/>
    </xf>
    <xf numFmtId="0" fontId="14" fillId="4" borderId="11" xfId="0" applyFont="1" applyFill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left" vertical="center" shrinkToFit="1"/>
      <protection hidden="1"/>
    </xf>
    <xf numFmtId="0" fontId="2" fillId="0" borderId="22" xfId="0" applyFont="1" applyBorder="1" applyAlignment="1" applyProtection="1">
      <alignment horizontal="left" vertical="center" shrinkToFit="1"/>
      <protection hidden="1"/>
    </xf>
    <xf numFmtId="0" fontId="2" fillId="0" borderId="31" xfId="0" applyFont="1" applyBorder="1" applyAlignment="1" applyProtection="1">
      <alignment horizontal="left" vertical="center" shrinkToFit="1"/>
      <protection hidden="1"/>
    </xf>
    <xf numFmtId="0" fontId="2" fillId="2" borderId="12" xfId="0" applyFont="1" applyFill="1" applyBorder="1" applyAlignment="1" applyProtection="1">
      <alignment horizontal="center" vertical="center" shrinkToFit="1"/>
      <protection locked="0" hidden="1"/>
    </xf>
    <xf numFmtId="0" fontId="2" fillId="4" borderId="12" xfId="0" applyFont="1" applyFill="1" applyBorder="1" applyAlignment="1" applyProtection="1">
      <alignment horizontal="center" vertical="center" shrinkToFit="1"/>
      <protection hidden="1"/>
    </xf>
    <xf numFmtId="0" fontId="2" fillId="0" borderId="19" xfId="0" applyFont="1" applyBorder="1" applyAlignment="1" applyProtection="1">
      <alignment horizontal="center" vertical="center" shrinkToFit="1"/>
      <protection hidden="1"/>
    </xf>
    <xf numFmtId="0" fontId="14" fillId="0" borderId="32" xfId="0" applyFont="1" applyBorder="1" applyAlignment="1" applyProtection="1">
      <alignment horizontal="center" vertical="center" shrinkToFit="1"/>
      <protection hidden="1"/>
    </xf>
    <xf numFmtId="0" fontId="14" fillId="0" borderId="31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center" vertical="center" shrinkToFit="1"/>
      <protection hidden="1"/>
    </xf>
    <xf numFmtId="0" fontId="2" fillId="0" borderId="14" xfId="0" applyFont="1" applyBorder="1" applyAlignment="1" applyProtection="1">
      <alignment horizontal="left" vertical="center" shrinkToFit="1"/>
      <protection hidden="1"/>
    </xf>
    <xf numFmtId="0" fontId="2" fillId="2" borderId="14" xfId="0" applyFont="1" applyFill="1" applyBorder="1" applyAlignment="1" applyProtection="1">
      <alignment horizontal="center" vertical="center" shrinkToFit="1"/>
      <protection locked="0" hidden="1"/>
    </xf>
    <xf numFmtId="0" fontId="2" fillId="4" borderId="14" xfId="0" applyFont="1" applyFill="1" applyBorder="1" applyAlignment="1" applyProtection="1">
      <alignment horizontal="center" vertical="center" shrinkToFit="1"/>
      <protection hidden="1"/>
    </xf>
    <xf numFmtId="0" fontId="2" fillId="0" borderId="13" xfId="0" applyFont="1" applyBorder="1" applyAlignment="1" applyProtection="1">
      <alignment horizontal="left" vertical="center" shrinkToFit="1"/>
      <protection hidden="1"/>
    </xf>
    <xf numFmtId="0" fontId="2" fillId="2" borderId="13" xfId="0" applyFont="1" applyFill="1" applyBorder="1" applyAlignment="1" applyProtection="1">
      <alignment horizontal="center" vertical="center" shrinkToFit="1"/>
      <protection locked="0" hidden="1"/>
    </xf>
    <xf numFmtId="0" fontId="2" fillId="4" borderId="13" xfId="0" applyFont="1" applyFill="1" applyBorder="1" applyAlignment="1" applyProtection="1">
      <alignment horizontal="center" vertical="center" shrinkToFit="1"/>
      <protection hidden="1"/>
    </xf>
    <xf numFmtId="0" fontId="2" fillId="0" borderId="17" xfId="0" applyFont="1" applyBorder="1" applyAlignment="1" applyProtection="1">
      <alignment horizontal="center" vertical="center" shrinkToFit="1"/>
      <protection hidden="1"/>
    </xf>
    <xf numFmtId="0" fontId="2" fillId="0" borderId="20" xfId="0" applyFont="1" applyBorder="1" applyAlignment="1" applyProtection="1">
      <alignment horizontal="center" vertical="center" shrinkToFit="1"/>
      <protection hidden="1"/>
    </xf>
    <xf numFmtId="0" fontId="14" fillId="0" borderId="64" xfId="0" applyFont="1" applyBorder="1" applyAlignment="1" applyProtection="1">
      <alignment horizontal="center" vertical="center" shrinkToFit="1"/>
      <protection hidden="1"/>
    </xf>
    <xf numFmtId="0" fontId="14" fillId="0" borderId="39" xfId="0" applyFont="1" applyBorder="1" applyAlignment="1" applyProtection="1">
      <alignment horizontal="center" vertical="center" shrinkToFit="1"/>
      <protection hidden="1"/>
    </xf>
    <xf numFmtId="0" fontId="14" fillId="0" borderId="49" xfId="0" applyFont="1" applyBorder="1" applyAlignment="1" applyProtection="1">
      <alignment horizontal="center" vertical="center" shrinkToFit="1"/>
      <protection hidden="1"/>
    </xf>
    <xf numFmtId="0" fontId="14" fillId="0" borderId="66" xfId="0" applyFont="1" applyBorder="1" applyAlignment="1" applyProtection="1">
      <alignment horizontal="center" vertical="center" shrinkToFit="1"/>
      <protection hidden="1"/>
    </xf>
    <xf numFmtId="0" fontId="14" fillId="0" borderId="62" xfId="0" applyFont="1" applyBorder="1" applyAlignment="1" applyProtection="1">
      <alignment horizontal="center" vertical="center" shrinkToFit="1"/>
      <protection hidden="1"/>
    </xf>
    <xf numFmtId="0" fontId="14" fillId="0" borderId="67" xfId="0" applyFont="1" applyBorder="1" applyAlignment="1" applyProtection="1">
      <alignment horizontal="center" vertical="center" shrinkToFit="1"/>
      <protection hidden="1"/>
    </xf>
    <xf numFmtId="0" fontId="11" fillId="0" borderId="43" xfId="0" applyFont="1" applyBorder="1" applyAlignment="1" applyProtection="1">
      <alignment horizontal="left" vertical="top" wrapText="1"/>
      <protection hidden="1"/>
    </xf>
    <xf numFmtId="0" fontId="11" fillId="2" borderId="61" xfId="0" applyFont="1" applyFill="1" applyBorder="1" applyAlignment="1" applyProtection="1">
      <alignment horizontal="left" vertical="top" wrapText="1"/>
      <protection locked="0"/>
    </xf>
    <xf numFmtId="0" fontId="17" fillId="4" borderId="61" xfId="0" applyFont="1" applyFill="1" applyBorder="1" applyAlignment="1" applyProtection="1">
      <alignment horizontal="center" vertical="center" wrapText="1"/>
      <protection locked="0"/>
    </xf>
    <xf numFmtId="0" fontId="15" fillId="0" borderId="64" xfId="0" applyFont="1" applyBorder="1" applyAlignment="1" applyProtection="1">
      <alignment horizontal="left" vertical="center" wrapText="1"/>
      <protection hidden="1"/>
    </xf>
    <xf numFmtId="0" fontId="15" fillId="0" borderId="43" xfId="0" applyFont="1" applyBorder="1" applyAlignment="1" applyProtection="1">
      <alignment horizontal="left" vertical="center" wrapText="1"/>
      <protection hidden="1"/>
    </xf>
    <xf numFmtId="0" fontId="15" fillId="0" borderId="39" xfId="0" applyFont="1" applyBorder="1" applyAlignment="1" applyProtection="1">
      <alignment horizontal="left" vertical="center" wrapText="1"/>
      <protection hidden="1"/>
    </xf>
    <xf numFmtId="0" fontId="8" fillId="0" borderId="64" xfId="0" applyFont="1" applyBorder="1" applyAlignment="1" applyProtection="1">
      <alignment horizontal="left" vertical="center"/>
      <protection hidden="1"/>
    </xf>
    <xf numFmtId="0" fontId="8" fillId="0" borderId="43" xfId="0" applyFont="1" applyBorder="1" applyAlignment="1" applyProtection="1">
      <alignment horizontal="left" vertical="center"/>
      <protection hidden="1"/>
    </xf>
    <xf numFmtId="0" fontId="8" fillId="0" borderId="39" xfId="0" applyFont="1" applyBorder="1" applyAlignment="1" applyProtection="1">
      <alignment horizontal="left" vertical="center"/>
      <protection hidden="1"/>
    </xf>
    <xf numFmtId="0" fontId="11" fillId="2" borderId="62" xfId="0" applyFont="1" applyFill="1" applyBorder="1" applyAlignment="1" applyProtection="1">
      <alignment horizontal="left" vertical="top" wrapText="1"/>
      <protection locked="0"/>
    </xf>
    <xf numFmtId="0" fontId="11" fillId="2" borderId="21" xfId="0" applyFont="1" applyFill="1" applyBorder="1" applyAlignment="1" applyProtection="1">
      <alignment horizontal="left" vertical="top" wrapText="1"/>
      <protection locked="0"/>
    </xf>
    <xf numFmtId="0" fontId="11" fillId="2" borderId="67" xfId="0" applyFont="1" applyFill="1" applyBorder="1" applyAlignment="1" applyProtection="1">
      <alignment horizontal="left" vertical="top" wrapText="1"/>
      <protection locked="0"/>
    </xf>
    <xf numFmtId="0" fontId="18" fillId="3" borderId="62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8" fillId="3" borderId="67" xfId="0" applyFont="1" applyFill="1" applyBorder="1" applyAlignment="1" applyProtection="1">
      <alignment horizontal="center" vertical="center" wrapText="1"/>
      <protection locked="0"/>
    </xf>
    <xf numFmtId="0" fontId="14" fillId="0" borderId="82" xfId="0" applyFont="1" applyBorder="1" applyAlignment="1" applyProtection="1">
      <alignment horizontal="center" vertical="center" shrinkToFit="1"/>
      <protection hidden="1"/>
    </xf>
    <xf numFmtId="0" fontId="14" fillId="0" borderId="83" xfId="0" applyFont="1" applyBorder="1" applyAlignment="1" applyProtection="1">
      <alignment horizontal="center" vertical="center" shrinkToFit="1"/>
      <protection hidden="1"/>
    </xf>
    <xf numFmtId="0" fontId="2" fillId="0" borderId="4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4" fillId="0" borderId="70" xfId="0" applyFont="1" applyBorder="1" applyAlignment="1" applyProtection="1">
      <alignment horizontal="center" vertical="center" shrinkToFit="1"/>
      <protection hidden="1"/>
    </xf>
    <xf numFmtId="0" fontId="14" fillId="0" borderId="71" xfId="0" applyFont="1" applyBorder="1" applyAlignment="1" applyProtection="1">
      <alignment horizontal="center" vertical="center" shrinkToFit="1"/>
      <protection hidden="1"/>
    </xf>
    <xf numFmtId="0" fontId="14" fillId="0" borderId="72" xfId="0" applyFont="1" applyBorder="1" applyAlignment="1" applyProtection="1">
      <alignment horizontal="center" vertical="center" shrinkToFit="1"/>
      <protection hidden="1"/>
    </xf>
    <xf numFmtId="0" fontId="14" fillId="0" borderId="73" xfId="0" applyFont="1" applyBorder="1" applyAlignment="1" applyProtection="1">
      <alignment horizontal="center" vertical="center" shrinkToFit="1"/>
      <protection hidden="1"/>
    </xf>
    <xf numFmtId="0" fontId="15" fillId="0" borderId="40" xfId="0" applyFont="1" applyBorder="1" applyAlignment="1" applyProtection="1">
      <alignment horizontal="left" vertical="center" wrapText="1"/>
      <protection hidden="1"/>
    </xf>
    <xf numFmtId="0" fontId="15" fillId="0" borderId="40" xfId="0" applyFont="1" applyBorder="1" applyAlignment="1" applyProtection="1">
      <alignment horizontal="center" vertical="center" wrapText="1"/>
      <protection hidden="1"/>
    </xf>
    <xf numFmtId="0" fontId="2" fillId="0" borderId="61" xfId="0" applyFont="1" applyBorder="1" applyAlignment="1" applyProtection="1">
      <alignment horizontal="left" vertical="center" shrinkToFit="1"/>
      <protection hidden="1"/>
    </xf>
    <xf numFmtId="0" fontId="2" fillId="0" borderId="61" xfId="0" applyFont="1" applyBorder="1" applyAlignment="1" applyProtection="1">
      <alignment horizontal="center" vertical="center" shrinkToFit="1"/>
      <protection hidden="1"/>
    </xf>
    <xf numFmtId="0" fontId="2" fillId="2" borderId="61" xfId="0" applyFont="1" applyFill="1" applyBorder="1" applyAlignment="1" applyProtection="1">
      <alignment horizontal="center" vertical="center" shrinkToFit="1"/>
      <protection locked="0" hidden="1"/>
    </xf>
    <xf numFmtId="0" fontId="2" fillId="4" borderId="61" xfId="0" applyFont="1" applyFill="1" applyBorder="1" applyAlignment="1" applyProtection="1">
      <alignment horizontal="center" vertical="center" shrinkToFit="1"/>
      <protection hidden="1"/>
    </xf>
    <xf numFmtId="0" fontId="2" fillId="2" borderId="87" xfId="0" applyFont="1" applyFill="1" applyBorder="1" applyAlignment="1" applyProtection="1">
      <alignment horizontal="left" vertical="center" shrinkToFit="1"/>
      <protection hidden="1"/>
    </xf>
    <xf numFmtId="0" fontId="2" fillId="2" borderId="65" xfId="0" applyFont="1" applyFill="1" applyBorder="1" applyAlignment="1" applyProtection="1">
      <alignment horizontal="left" vertical="center" shrinkToFit="1"/>
      <protection hidden="1"/>
    </xf>
    <xf numFmtId="0" fontId="2" fillId="2" borderId="20" xfId="0" applyFont="1" applyFill="1" applyBorder="1" applyAlignment="1" applyProtection="1">
      <alignment horizontal="left" vertical="center" shrinkToFit="1"/>
      <protection hidden="1"/>
    </xf>
    <xf numFmtId="0" fontId="2" fillId="4" borderId="13" xfId="0" applyFont="1" applyFill="1" applyBorder="1" applyProtection="1">
      <alignment vertical="center"/>
      <protection locked="0" hidden="1"/>
    </xf>
    <xf numFmtId="0" fontId="2" fillId="2" borderId="88" xfId="0" applyFont="1" applyFill="1" applyBorder="1" applyProtection="1">
      <alignment vertical="center"/>
      <protection locked="0" hidden="1"/>
    </xf>
    <xf numFmtId="0" fontId="2" fillId="4" borderId="87" xfId="0" applyFont="1" applyFill="1" applyBorder="1" applyAlignment="1" applyProtection="1">
      <alignment horizontal="center" vertical="center" shrinkToFit="1"/>
      <protection hidden="1"/>
    </xf>
    <xf numFmtId="0" fontId="2" fillId="4" borderId="65" xfId="0" applyFont="1" applyFill="1" applyBorder="1" applyAlignment="1" applyProtection="1">
      <alignment horizontal="center" vertical="center" shrinkToFit="1"/>
      <protection hidden="1"/>
    </xf>
    <xf numFmtId="0" fontId="2" fillId="4" borderId="89" xfId="0" applyFont="1" applyFill="1" applyBorder="1" applyAlignment="1" applyProtection="1">
      <alignment horizontal="center" vertical="center" shrinkToFit="1"/>
      <protection hidden="1"/>
    </xf>
    <xf numFmtId="49" fontId="4" fillId="0" borderId="0" xfId="0" applyNumberFormat="1" applyFont="1" applyAlignment="1" applyProtection="1">
      <alignment horizontal="right" vertical="center" wrapText="1" shrinkToFit="1"/>
      <protection hidden="1"/>
    </xf>
    <xf numFmtId="49" fontId="4" fillId="0" borderId="0" xfId="0" applyNumberFormat="1" applyFont="1" applyAlignment="1" applyProtection="1">
      <alignment horizontal="right" vertical="center" shrinkToFit="1"/>
      <protection hidden="1"/>
    </xf>
  </cellXfs>
  <cellStyles count="1">
    <cellStyle name="標準" xfId="0" builtinId="0"/>
  </cellStyles>
  <dxfs count="39"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>
          <bgColor rgb="FFFFCCFF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ont>
        <b/>
        <i val="0"/>
        <color theme="1"/>
      </font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0" tint="-0.34998626667073579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CCFF"/>
      <color rgb="FFFF9999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447674</xdr:colOff>
      <xdr:row>14</xdr:row>
      <xdr:rowOff>11206</xdr:rowOff>
    </xdr:from>
    <xdr:to>
      <xdr:col>11</xdr:col>
      <xdr:colOff>168088</xdr:colOff>
      <xdr:row>20</xdr:row>
      <xdr:rowOff>89647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7674" y="3230656"/>
          <a:ext cx="4854389" cy="1964391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358049</xdr:colOff>
      <xdr:row>14</xdr:row>
      <xdr:rowOff>238701</xdr:rowOff>
    </xdr:from>
    <xdr:to>
      <xdr:col>22</xdr:col>
      <xdr:colOff>113712</xdr:colOff>
      <xdr:row>20</xdr:row>
      <xdr:rowOff>128531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927FA20-11B7-4625-B4D6-229702BEBC41}"/>
            </a:ext>
          </a:extLst>
        </xdr:cNvPr>
        <xdr:cNvSpPr/>
      </xdr:nvSpPr>
      <xdr:spPr>
        <a:xfrm>
          <a:off x="5492024" y="3772476"/>
          <a:ext cx="4889638" cy="1728155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20"/>
  <sheetViews>
    <sheetView showGridLines="0" tabSelected="1" view="pageBreakPreview" zoomScale="130" zoomScaleNormal="100" zoomScaleSheetLayoutView="130" workbookViewId="0"/>
  </sheetViews>
  <sheetFormatPr defaultColWidth="9" defaultRowHeight="13.5" x14ac:dyDescent="0.4"/>
  <cols>
    <col min="1" max="1" width="2.625" style="1" customWidth="1"/>
    <col min="2" max="2" width="9.5" style="1" customWidth="1"/>
    <col min="3" max="3" width="14.125" style="1" customWidth="1"/>
    <col min="4" max="16384" width="9" style="1"/>
  </cols>
  <sheetData>
    <row r="3" spans="2:11" ht="14.25" thickBot="1" x14ac:dyDescent="0.45"/>
    <row r="4" spans="2:11" s="44" customFormat="1" ht="30" customHeight="1" thickBot="1" x14ac:dyDescent="0.45">
      <c r="B4" s="43" t="s">
        <v>0</v>
      </c>
      <c r="C4" s="47" t="s">
        <v>87</v>
      </c>
      <c r="D4" s="44" t="s">
        <v>46</v>
      </c>
    </row>
    <row r="5" spans="2:11" ht="5.0999999999999996" customHeight="1" thickBot="1" x14ac:dyDescent="0.45">
      <c r="B5" s="21"/>
    </row>
    <row r="6" spans="2:11" s="44" customFormat="1" ht="30" customHeight="1" thickBot="1" x14ac:dyDescent="0.45">
      <c r="B6" s="61" t="s">
        <v>47</v>
      </c>
      <c r="C6" s="61"/>
      <c r="D6" s="73"/>
      <c r="E6" s="74"/>
      <c r="F6" s="74"/>
      <c r="G6" s="75"/>
      <c r="I6" s="65"/>
      <c r="J6" s="66"/>
      <c r="K6" s="4" t="s">
        <v>32</v>
      </c>
    </row>
    <row r="7" spans="2:11" ht="5.0999999999999996" customHeight="1" thickBot="1" x14ac:dyDescent="0.45">
      <c r="B7" s="21"/>
      <c r="C7" s="21"/>
      <c r="I7" s="50"/>
      <c r="J7" s="50"/>
      <c r="K7" s="50"/>
    </row>
    <row r="8" spans="2:11" s="44" customFormat="1" ht="30" customHeight="1" thickBot="1" x14ac:dyDescent="0.45">
      <c r="B8" s="61" t="s">
        <v>48</v>
      </c>
      <c r="C8" s="61"/>
      <c r="D8" s="73"/>
      <c r="E8" s="74"/>
      <c r="F8" s="74"/>
      <c r="G8" s="75"/>
      <c r="I8" s="67"/>
      <c r="J8" s="68"/>
      <c r="K8" s="1" t="s">
        <v>33</v>
      </c>
    </row>
    <row r="9" spans="2:11" ht="5.0999999999999996" customHeight="1" thickBot="1" x14ac:dyDescent="0.45">
      <c r="B9" s="21"/>
      <c r="C9" s="21"/>
      <c r="I9" s="50"/>
      <c r="J9" s="50"/>
      <c r="K9" s="50"/>
    </row>
    <row r="10" spans="2:11" s="44" customFormat="1" ht="30" customHeight="1" thickBot="1" x14ac:dyDescent="0.45">
      <c r="B10" s="61" t="s">
        <v>3</v>
      </c>
      <c r="C10" s="61"/>
      <c r="D10" s="51"/>
      <c r="E10" s="52"/>
      <c r="F10" s="52"/>
      <c r="G10" s="53"/>
      <c r="I10" s="69"/>
      <c r="J10" s="70"/>
      <c r="K10" s="1" t="s">
        <v>34</v>
      </c>
    </row>
    <row r="11" spans="2:11" ht="5.0999999999999996" customHeight="1" thickBot="1" x14ac:dyDescent="0.45">
      <c r="B11" s="45"/>
      <c r="C11" s="45"/>
      <c r="I11" s="50"/>
      <c r="J11" s="50"/>
      <c r="K11" s="50"/>
    </row>
    <row r="12" spans="2:11" s="44" customFormat="1" ht="20.100000000000001" customHeight="1" x14ac:dyDescent="0.4">
      <c r="B12" s="61" t="s">
        <v>4</v>
      </c>
      <c r="C12" s="61"/>
      <c r="D12" s="54"/>
      <c r="E12" s="55"/>
      <c r="F12" s="55"/>
      <c r="G12" s="56"/>
      <c r="I12" s="71"/>
      <c r="J12" s="72"/>
      <c r="K12" s="1" t="s">
        <v>35</v>
      </c>
    </row>
    <row r="13" spans="2:11" s="44" customFormat="1" ht="30" customHeight="1" thickBot="1" x14ac:dyDescent="0.45">
      <c r="B13" s="61" t="s">
        <v>2</v>
      </c>
      <c r="C13" s="61"/>
      <c r="D13" s="57"/>
      <c r="E13" s="58"/>
      <c r="F13" s="58"/>
      <c r="G13" s="59"/>
    </row>
    <row r="14" spans="2:11" ht="5.0999999999999996" customHeight="1" thickBot="1" x14ac:dyDescent="0.45">
      <c r="B14" s="21"/>
      <c r="C14" s="21"/>
    </row>
    <row r="15" spans="2:11" ht="30" customHeight="1" thickBot="1" x14ac:dyDescent="0.45">
      <c r="B15" s="61" t="s">
        <v>86</v>
      </c>
      <c r="C15" s="61"/>
      <c r="D15" s="62"/>
      <c r="E15" s="63"/>
      <c r="F15" s="63"/>
      <c r="G15" s="64"/>
    </row>
    <row r="16" spans="2:11" ht="5.0999999999999996" customHeight="1" thickBot="1" x14ac:dyDescent="0.45">
      <c r="B16" s="21"/>
      <c r="C16" s="21"/>
    </row>
    <row r="17" spans="2:7" s="44" customFormat="1" ht="30" customHeight="1" thickBot="1" x14ac:dyDescent="0.45">
      <c r="B17" s="60" t="s">
        <v>49</v>
      </c>
      <c r="C17" s="61"/>
      <c r="D17" s="46"/>
      <c r="E17" s="312" t="s">
        <v>108</v>
      </c>
      <c r="F17" s="313"/>
      <c r="G17" s="46"/>
    </row>
    <row r="18" spans="2:7" ht="5.0999999999999996" customHeight="1" thickBot="1" x14ac:dyDescent="0.45">
      <c r="B18" s="21"/>
      <c r="C18" s="21"/>
    </row>
    <row r="19" spans="2:7" s="44" customFormat="1" ht="30" customHeight="1" thickBot="1" x14ac:dyDescent="0.45">
      <c r="B19" s="60" t="s">
        <v>50</v>
      </c>
      <c r="C19" s="61"/>
      <c r="D19" s="51"/>
      <c r="E19" s="52"/>
      <c r="F19" s="52"/>
      <c r="G19" s="53"/>
    </row>
    <row r="20" spans="2:7" ht="5.0999999999999996" customHeight="1" x14ac:dyDescent="0.4">
      <c r="B20" s="21"/>
      <c r="C20" s="21"/>
    </row>
  </sheetData>
  <sheetProtection algorithmName="SHA-512" hashValue="eFNV0onRWm1pO0aKNo7xczMpCHkjfQggFgbPYO4cGsqILYMKtSZUZfLpUeH3UEio6qz0PIUaAPXP3JbVkFTgUQ==" saltValue="yiBTN+EndVmKvInEYfsouw==" spinCount="100000" sheet="1" objects="1" scenarios="1"/>
  <mergeCells count="20">
    <mergeCell ref="I12:J12"/>
    <mergeCell ref="D6:G6"/>
    <mergeCell ref="D8:G8"/>
    <mergeCell ref="D10:G10"/>
    <mergeCell ref="B6:C6"/>
    <mergeCell ref="B8:C8"/>
    <mergeCell ref="B10:C10"/>
    <mergeCell ref="I6:J6"/>
    <mergeCell ref="I8:J8"/>
    <mergeCell ref="I10:J10"/>
    <mergeCell ref="D19:G19"/>
    <mergeCell ref="D12:G12"/>
    <mergeCell ref="D13:G13"/>
    <mergeCell ref="B17:C17"/>
    <mergeCell ref="E17:F17"/>
    <mergeCell ref="D15:G15"/>
    <mergeCell ref="B15:C15"/>
    <mergeCell ref="B19:C19"/>
    <mergeCell ref="B12:C12"/>
    <mergeCell ref="B13:C13"/>
  </mergeCells>
  <phoneticPr fontId="1"/>
  <conditionalFormatting sqref="D17:E17 G17 C4 D6:G6 D8:G8 D10:G10 D12:G13 D15 D19:G19">
    <cfRule type="expression" dxfId="38" priority="8">
      <formula>COUNTA(C4)</formula>
    </cfRule>
  </conditionalFormatting>
  <conditionalFormatting sqref="G17 D17:E17">
    <cfRule type="expression" dxfId="37" priority="3">
      <formula>$H$17="※　今年度の受講者番号ではない可能性があります"</formula>
    </cfRule>
  </conditionalFormatting>
  <conditionalFormatting sqref="G17">
    <cfRule type="expression" dxfId="36" priority="1">
      <formula>$D$17="×"</formula>
    </cfRule>
  </conditionalFormatting>
  <conditionalFormatting sqref="H17">
    <cfRule type="cellIs" dxfId="35" priority="2" operator="equal">
      <formula>"入力ミス（今年度の受講者番号ではない）"</formula>
    </cfRule>
  </conditionalFormatting>
  <dataValidations count="4">
    <dataValidation type="list" allowBlank="1" showInputMessage="1" showErrorMessage="1" sqref="D17" xr:uid="{00000000-0002-0000-0000-000000000000}">
      <formula1>"〇,×"</formula1>
    </dataValidation>
    <dataValidation type="list" allowBlank="1" showInputMessage="1" showErrorMessage="1" sqref="G17" xr:uid="{00000000-0002-0000-0000-000001000000}">
      <formula1>"R6,R5,R4,R3"</formula1>
    </dataValidation>
    <dataValidation type="list" allowBlank="1" showInputMessage="1" showErrorMessage="1" sqref="D15:G15" xr:uid="{7AA6246E-1FDA-44D7-9959-BADA0A144471}">
      <formula1>"教諭,主任教諭"</formula1>
    </dataValidation>
    <dataValidation type="textLength" operator="equal" allowBlank="1" showInputMessage="1" showErrorMessage="1" sqref="D19:G19" xr:uid="{AFA8A4AE-2426-4AC6-96C5-865DD318CC3D}">
      <formula1>8</formula1>
    </dataValidation>
  </dataValidations>
  <pageMargins left="0.7" right="0.7" top="0.75" bottom="0.75" header="0.3" footer="0.3"/>
  <pageSetup paperSize="9" scale="6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53"/>
  <sheetViews>
    <sheetView showGridLines="0" view="pageBreakPreview" zoomScaleNormal="100" zoomScaleSheetLayoutView="100" workbookViewId="0"/>
  </sheetViews>
  <sheetFormatPr defaultColWidth="9" defaultRowHeight="13.5" x14ac:dyDescent="0.4"/>
  <cols>
    <col min="1" max="23" width="6.125" style="1" customWidth="1"/>
    <col min="24" max="25" width="6.125" style="1" hidden="1" customWidth="1"/>
    <col min="26" max="51" width="6.125" style="1" customWidth="1"/>
    <col min="52" max="16384" width="9" style="1"/>
  </cols>
  <sheetData>
    <row r="1" spans="1:27" x14ac:dyDescent="0.4">
      <c r="B1" s="1" t="s">
        <v>101</v>
      </c>
      <c r="V1" s="71" t="s">
        <v>24</v>
      </c>
      <c r="W1" s="72"/>
    </row>
    <row r="2" spans="1:27" ht="18.75" customHeight="1" x14ac:dyDescent="0.4">
      <c r="S2" s="153" t="s">
        <v>25</v>
      </c>
      <c r="T2" s="153"/>
      <c r="U2" s="153"/>
      <c r="V2" s="153"/>
      <c r="W2" s="153"/>
    </row>
    <row r="3" spans="1:27" ht="18.75" customHeight="1" x14ac:dyDescent="0.4">
      <c r="S3" s="153" t="s">
        <v>26</v>
      </c>
      <c r="T3" s="153"/>
      <c r="U3" s="153"/>
      <c r="V3" s="153"/>
      <c r="W3" s="153"/>
    </row>
    <row r="4" spans="1:27" ht="4.9000000000000004" customHeight="1" x14ac:dyDescent="0.4"/>
    <row r="5" spans="1:27" ht="18.75" customHeight="1" x14ac:dyDescent="0.4">
      <c r="B5" s="77" t="s">
        <v>74</v>
      </c>
      <c r="C5" s="77"/>
      <c r="D5" s="77"/>
      <c r="E5" s="77"/>
      <c r="F5" s="77"/>
      <c r="G5" s="77"/>
      <c r="H5" s="77"/>
      <c r="P5" s="154" t="s">
        <v>84</v>
      </c>
      <c r="Q5" s="154"/>
      <c r="R5" s="155" t="str">
        <f>IF('01_基礎情報登録シート'!D6="","",'01_基礎情報登録シート'!D6)</f>
        <v/>
      </c>
      <c r="S5" s="155"/>
      <c r="T5" s="155"/>
      <c r="U5" s="155"/>
      <c r="V5" s="155"/>
      <c r="W5" s="155"/>
    </row>
    <row r="6" spans="1:27" ht="18.75" customHeight="1" x14ac:dyDescent="0.4">
      <c r="P6" s="154" t="s">
        <v>48</v>
      </c>
      <c r="Q6" s="154"/>
      <c r="R6" s="155" t="str">
        <f>IF('01_基礎情報登録シート'!D8="","",'01_基礎情報登録シート'!D8)</f>
        <v/>
      </c>
      <c r="S6" s="155"/>
      <c r="T6" s="155"/>
      <c r="U6" s="155"/>
      <c r="V6" s="76" t="s">
        <v>103</v>
      </c>
      <c r="W6" s="76"/>
    </row>
    <row r="7" spans="1:27" ht="18.75" customHeight="1" x14ac:dyDescent="0.4">
      <c r="P7" s="154" t="s">
        <v>27</v>
      </c>
      <c r="Q7" s="154"/>
      <c r="R7" s="155" t="str">
        <f>IF('01_基礎情報登録シート'!D10="","",'01_基礎情報登録シート'!D10)</f>
        <v/>
      </c>
      <c r="S7" s="155"/>
      <c r="T7" s="155"/>
      <c r="U7" s="155"/>
      <c r="V7" s="155"/>
      <c r="W7" s="155"/>
    </row>
    <row r="8" spans="1:27" ht="4.9000000000000004" customHeight="1" x14ac:dyDescent="0.4"/>
    <row r="9" spans="1:27" ht="18.75" customHeight="1" x14ac:dyDescent="0.4">
      <c r="A9" s="161" t="str">
        <f>"令和"&amp;'01_基礎情報登録シート'!C4&amp;"年度東京都公立幼稚園中堅教諭等資質向上研修Ⅰ　研修計画書"</f>
        <v>令和７年度東京都公立幼稚園中堅教諭等資質向上研修Ⅰ　研修計画書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</row>
    <row r="10" spans="1:27" ht="18.75" customHeight="1" x14ac:dyDescent="0.4"/>
    <row r="11" spans="1:27" ht="18.75" customHeight="1" x14ac:dyDescent="0.4">
      <c r="B11" s="216" t="s">
        <v>1</v>
      </c>
      <c r="C11" s="216"/>
      <c r="D11" s="216" t="str">
        <f>IF('01_基礎情報登録シート'!D12="","",'01_基礎情報登録シート'!D12)</f>
        <v/>
      </c>
      <c r="E11" s="216"/>
      <c r="F11" s="216"/>
      <c r="G11" s="216"/>
      <c r="H11" s="79" t="s">
        <v>86</v>
      </c>
      <c r="I11" s="79"/>
      <c r="J11" s="79"/>
      <c r="K11" s="216" t="s">
        <v>51</v>
      </c>
      <c r="L11" s="216"/>
      <c r="M11" s="216"/>
      <c r="N11" s="216"/>
      <c r="O11" s="79" t="s">
        <v>107</v>
      </c>
      <c r="P11" s="79"/>
      <c r="Q11" s="79"/>
      <c r="X11" s="15"/>
      <c r="Y11" s="15"/>
      <c r="Z11" s="15"/>
      <c r="AA11" s="15"/>
    </row>
    <row r="12" spans="1:27" ht="18.75" customHeight="1" x14ac:dyDescent="0.4">
      <c r="B12" s="216" t="s">
        <v>8</v>
      </c>
      <c r="C12" s="216"/>
      <c r="D12" s="216" t="str">
        <f>IF('01_基礎情報登録シート'!D13="","",'01_基礎情報登録シート'!D13)</f>
        <v/>
      </c>
      <c r="E12" s="216"/>
      <c r="F12" s="216"/>
      <c r="G12" s="216"/>
      <c r="H12" s="79" t="str">
        <f>IF('01_基礎情報登録シート'!D15="","",'01_基礎情報登録シート'!D15)</f>
        <v/>
      </c>
      <c r="I12" s="79"/>
      <c r="J12" s="79"/>
      <c r="K12" s="216" t="str">
        <f>IF('01_基礎情報登録シート'!D19="","",'01_基礎情報登録シート'!D19)</f>
        <v/>
      </c>
      <c r="L12" s="216"/>
      <c r="M12" s="216"/>
      <c r="N12" s="216"/>
      <c r="O12" s="79" t="str">
        <f>IF('01_基礎情報登録シート'!$G$17="","",'01_基礎情報登録シート'!$G$17)</f>
        <v/>
      </c>
      <c r="P12" s="79"/>
      <c r="Q12" s="79"/>
      <c r="V12" s="15"/>
      <c r="Y12" s="22">
        <f>'01_基礎情報登録シート'!D17</f>
        <v>0</v>
      </c>
    </row>
    <row r="13" spans="1:27" ht="18.75" customHeight="1" x14ac:dyDescent="0.4">
      <c r="V13" s="15"/>
    </row>
    <row r="14" spans="1:27" ht="24.95" customHeight="1" x14ac:dyDescent="0.4">
      <c r="B14" s="162"/>
      <c r="C14" s="162"/>
      <c r="D14" s="162"/>
      <c r="E14" s="162"/>
      <c r="F14" s="162"/>
      <c r="G14" s="162"/>
      <c r="H14" s="162"/>
      <c r="I14" s="162"/>
      <c r="J14" s="162"/>
    </row>
    <row r="15" spans="1:27" ht="24.95" customHeight="1" x14ac:dyDescent="0.4">
      <c r="B15" s="5" t="s">
        <v>36</v>
      </c>
      <c r="M15" s="65"/>
      <c r="N15" s="114"/>
      <c r="O15" s="66"/>
      <c r="P15" s="4" t="s">
        <v>32</v>
      </c>
      <c r="Q15" s="4"/>
      <c r="R15" s="4"/>
    </row>
    <row r="16" spans="1:27" ht="24.95" customHeight="1" x14ac:dyDescent="0.4">
      <c r="B16" s="180" t="s">
        <v>88</v>
      </c>
      <c r="C16" s="181"/>
      <c r="D16" s="181"/>
      <c r="E16" s="181"/>
      <c r="F16" s="181"/>
      <c r="G16" s="181"/>
      <c r="H16" s="181"/>
      <c r="I16" s="181"/>
      <c r="J16" s="181"/>
      <c r="K16" s="182"/>
      <c r="M16" s="67"/>
      <c r="N16" s="195"/>
      <c r="O16" s="68"/>
      <c r="P16" s="1" t="s">
        <v>33</v>
      </c>
    </row>
    <row r="17" spans="2:24" ht="24.95" customHeight="1" x14ac:dyDescent="0.4">
      <c r="B17" s="183" t="s">
        <v>76</v>
      </c>
      <c r="C17" s="184"/>
      <c r="D17" s="184"/>
      <c r="E17" s="184"/>
      <c r="F17" s="184"/>
      <c r="G17" s="185"/>
      <c r="H17" s="186" t="str">
        <f>X28</f>
        <v>入力済</v>
      </c>
      <c r="I17" s="187"/>
      <c r="J17" s="187"/>
      <c r="K17" s="188"/>
      <c r="M17" s="69"/>
      <c r="N17" s="196"/>
      <c r="O17" s="70"/>
      <c r="P17" s="1" t="s">
        <v>34</v>
      </c>
    </row>
    <row r="18" spans="2:24" ht="24.95" customHeight="1" x14ac:dyDescent="0.4">
      <c r="B18" s="189" t="s">
        <v>104</v>
      </c>
      <c r="C18" s="190"/>
      <c r="D18" s="190"/>
      <c r="E18" s="190"/>
      <c r="F18" s="190"/>
      <c r="G18" s="191"/>
      <c r="H18" s="171" t="str">
        <f>X40</f>
        <v>入力ミス有</v>
      </c>
      <c r="I18" s="172"/>
      <c r="J18" s="172"/>
      <c r="K18" s="173"/>
      <c r="M18" s="71"/>
      <c r="N18" s="197"/>
      <c r="O18" s="72"/>
      <c r="P18" s="1" t="s">
        <v>35</v>
      </c>
    </row>
    <row r="19" spans="2:24" ht="24.95" customHeight="1" x14ac:dyDescent="0.4">
      <c r="B19" s="189" t="s">
        <v>89</v>
      </c>
      <c r="C19" s="190"/>
      <c r="D19" s="190"/>
      <c r="E19" s="190"/>
      <c r="F19" s="190"/>
      <c r="G19" s="191"/>
      <c r="H19" s="171" t="str">
        <f>IF(COUNTA(B44)=1,"入力済","入力ミスまたは未入力")</f>
        <v>入力ミスまたは未入力</v>
      </c>
      <c r="I19" s="172"/>
      <c r="J19" s="172"/>
      <c r="K19" s="173"/>
    </row>
    <row r="20" spans="2:24" ht="24.95" customHeight="1" x14ac:dyDescent="0.4">
      <c r="B20" s="174" t="s">
        <v>90</v>
      </c>
      <c r="C20" s="175"/>
      <c r="D20" s="175"/>
      <c r="E20" s="175"/>
      <c r="F20" s="175"/>
      <c r="G20" s="176"/>
      <c r="H20" s="177" t="str">
        <f>IF(COUNTA(B48)=1,"入力済","入力ミスまたは未入力")</f>
        <v>入力ミスまたは未入力</v>
      </c>
      <c r="I20" s="178"/>
      <c r="J20" s="178"/>
      <c r="K20" s="179"/>
    </row>
    <row r="21" spans="2:24" ht="24.95" customHeight="1" x14ac:dyDescent="0.4">
      <c r="B21" s="15"/>
      <c r="C21" s="20"/>
      <c r="D21" s="20"/>
      <c r="E21" s="20"/>
      <c r="F21" s="20"/>
      <c r="G21" s="20"/>
      <c r="H21" s="20"/>
      <c r="I21" s="20"/>
      <c r="J21" s="15"/>
    </row>
    <row r="22" spans="2:24" ht="14.25" thickBot="1" x14ac:dyDescent="0.45">
      <c r="B22" s="1" t="s">
        <v>52</v>
      </c>
    </row>
    <row r="23" spans="2:24" x14ac:dyDescent="0.4">
      <c r="B23" s="120" t="s">
        <v>9</v>
      </c>
      <c r="C23" s="113"/>
      <c r="D23" s="113" t="s">
        <v>10</v>
      </c>
      <c r="E23" s="113"/>
      <c r="F23" s="113"/>
      <c r="G23" s="113"/>
      <c r="H23" s="113"/>
      <c r="I23" s="113" t="s">
        <v>11</v>
      </c>
      <c r="J23" s="113"/>
      <c r="K23" s="113" t="s">
        <v>12</v>
      </c>
      <c r="L23" s="113"/>
      <c r="M23" s="113"/>
      <c r="N23" s="113" t="s">
        <v>15</v>
      </c>
      <c r="O23" s="113"/>
      <c r="P23" s="113"/>
      <c r="Q23" s="113" t="s">
        <v>6</v>
      </c>
      <c r="R23" s="147"/>
      <c r="S23" s="147" t="s">
        <v>28</v>
      </c>
      <c r="T23" s="148"/>
    </row>
    <row r="24" spans="2:24" ht="24.95" customHeight="1" x14ac:dyDescent="0.4">
      <c r="B24" s="192" t="s">
        <v>53</v>
      </c>
      <c r="C24" s="101"/>
      <c r="D24" s="198" t="s">
        <v>54</v>
      </c>
      <c r="E24" s="199"/>
      <c r="F24" s="199"/>
      <c r="G24" s="199"/>
      <c r="H24" s="200"/>
      <c r="I24" s="101">
        <v>1</v>
      </c>
      <c r="J24" s="101"/>
      <c r="K24" s="102"/>
      <c r="L24" s="102"/>
      <c r="M24" s="102"/>
      <c r="N24" s="115">
        <f>IF(1-K24=0,"",1-K24)</f>
        <v>1</v>
      </c>
      <c r="O24" s="115"/>
      <c r="P24" s="115"/>
      <c r="Q24" s="101">
        <f>IF(COUNT($I24)=0,"",SUM($K24:$P24))</f>
        <v>1</v>
      </c>
      <c r="R24" s="94"/>
      <c r="S24" s="149" t="str">
        <f>IF($I24="","",IF($I24&lt;=$Q24,"",$I24-$Q24&amp;"回不足"))</f>
        <v/>
      </c>
      <c r="T24" s="150"/>
    </row>
    <row r="25" spans="2:24" ht="24.95" customHeight="1" x14ac:dyDescent="0.4">
      <c r="B25" s="193"/>
      <c r="C25" s="194"/>
      <c r="D25" s="201" t="s">
        <v>55</v>
      </c>
      <c r="E25" s="202"/>
      <c r="F25" s="202"/>
      <c r="G25" s="202"/>
      <c r="H25" s="203"/>
      <c r="I25" s="159">
        <v>2</v>
      </c>
      <c r="J25" s="163"/>
      <c r="K25" s="164"/>
      <c r="L25" s="165"/>
      <c r="M25" s="166"/>
      <c r="N25" s="156">
        <f>IF(2-K25=0,"",2-K25)</f>
        <v>2</v>
      </c>
      <c r="O25" s="157"/>
      <c r="P25" s="158"/>
      <c r="Q25" s="159">
        <f>IF(COUNT($I25)=0,"",SUM($K25:$P25))</f>
        <v>2</v>
      </c>
      <c r="R25" s="160"/>
      <c r="S25" s="151" t="str">
        <f>IF($I25="","",IF($I25&lt;=$Q25,"",$I25-$Q25&amp;"回不足"))</f>
        <v/>
      </c>
      <c r="T25" s="152"/>
    </row>
    <row r="26" spans="2:24" ht="24.95" customHeight="1" x14ac:dyDescent="0.4">
      <c r="B26" s="105" t="s">
        <v>56</v>
      </c>
      <c r="C26" s="98"/>
      <c r="D26" s="106" t="s">
        <v>56</v>
      </c>
      <c r="E26" s="106"/>
      <c r="F26" s="106"/>
      <c r="G26" s="106"/>
      <c r="H26" s="106"/>
      <c r="I26" s="98">
        <v>2</v>
      </c>
      <c r="J26" s="98"/>
      <c r="K26" s="99"/>
      <c r="L26" s="99"/>
      <c r="M26" s="99"/>
      <c r="N26" s="100">
        <f>IF(2-K26=0,"",2-K26)</f>
        <v>2</v>
      </c>
      <c r="O26" s="100"/>
      <c r="P26" s="100"/>
      <c r="Q26" s="96">
        <f>IF(COUNT($I26)=0,"",SUM($K26:$P26))</f>
        <v>2</v>
      </c>
      <c r="R26" s="97"/>
      <c r="S26" s="80" t="str">
        <f>IF($I26="","",IF($I26&lt;=$Q26,"",$I26-$Q26&amp;"回不足"))</f>
        <v/>
      </c>
      <c r="T26" s="81"/>
    </row>
    <row r="27" spans="2:24" ht="24.95" customHeight="1" x14ac:dyDescent="0.4">
      <c r="B27" s="116" t="s">
        <v>57</v>
      </c>
      <c r="C27" s="117"/>
      <c r="D27" s="112" t="s">
        <v>14</v>
      </c>
      <c r="E27" s="112"/>
      <c r="F27" s="112"/>
      <c r="G27" s="112"/>
      <c r="H27" s="112"/>
      <c r="I27" s="101">
        <v>1</v>
      </c>
      <c r="J27" s="101"/>
      <c r="K27" s="102"/>
      <c r="L27" s="102"/>
      <c r="M27" s="102"/>
      <c r="N27" s="115">
        <f>IF(1-K27=0,"",1-K27)</f>
        <v>1</v>
      </c>
      <c r="O27" s="115"/>
      <c r="P27" s="115"/>
      <c r="Q27" s="94">
        <f>IF(COUNT($I27)=0,"",SUM($K27:$P27))</f>
        <v>1</v>
      </c>
      <c r="R27" s="95"/>
      <c r="S27" s="167" t="str">
        <f>IF($I27="","",IF($I27&lt;=$Q27,"",$I27-$Q27&amp;"回不足"))</f>
        <v/>
      </c>
      <c r="T27" s="168"/>
    </row>
    <row r="28" spans="2:24" ht="24.95" customHeight="1" thickBot="1" x14ac:dyDescent="0.45">
      <c r="B28" s="118"/>
      <c r="C28" s="119"/>
      <c r="D28" s="204" t="s">
        <v>100</v>
      </c>
      <c r="E28" s="204"/>
      <c r="F28" s="204"/>
      <c r="G28" s="204"/>
      <c r="H28" s="204"/>
      <c r="I28" s="110">
        <v>1</v>
      </c>
      <c r="J28" s="110"/>
      <c r="K28" s="111"/>
      <c r="L28" s="111"/>
      <c r="M28" s="111"/>
      <c r="N28" s="107">
        <f>IF(1-K28=0,"",1-K28)</f>
        <v>1</v>
      </c>
      <c r="O28" s="107"/>
      <c r="P28" s="107"/>
      <c r="Q28" s="108">
        <f>IF(COUNT($I28)=0,"",SUM($K28:$P28))</f>
        <v>1</v>
      </c>
      <c r="R28" s="109"/>
      <c r="S28" s="169" t="str">
        <f>IF($I28="","",IF($I28&lt;=$Q28,"",$I28-$Q28&amp;"回不足"))</f>
        <v/>
      </c>
      <c r="T28" s="170"/>
      <c r="X28" s="1" t="str">
        <f>IF(AND(S24="",S25="",S26="",S27="",S28=""),"入力済","入力ミス有")</f>
        <v>入力済</v>
      </c>
    </row>
    <row r="30" spans="2:24" ht="14.25" thickBot="1" x14ac:dyDescent="0.45">
      <c r="B30" s="1" t="s">
        <v>58</v>
      </c>
    </row>
    <row r="31" spans="2:24" ht="13.5" customHeight="1" x14ac:dyDescent="0.4">
      <c r="B31" s="91" t="s">
        <v>19</v>
      </c>
      <c r="C31" s="92"/>
      <c r="D31" s="92"/>
      <c r="E31" s="8" t="s">
        <v>20</v>
      </c>
      <c r="F31" s="8" t="s">
        <v>21</v>
      </c>
      <c r="G31" s="12" t="s">
        <v>17</v>
      </c>
      <c r="H31" s="23"/>
    </row>
    <row r="32" spans="2:24" ht="24.95" customHeight="1" thickBot="1" x14ac:dyDescent="0.45">
      <c r="B32" s="103"/>
      <c r="C32" s="104"/>
      <c r="D32" s="104"/>
      <c r="E32" s="37"/>
      <c r="F32" s="24">
        <f>6-E32</f>
        <v>6</v>
      </c>
      <c r="G32" s="25">
        <f>SUM(E32:F32)</f>
        <v>6</v>
      </c>
      <c r="H32" s="23"/>
    </row>
    <row r="33" spans="2:75" ht="14.25" thickBot="1" x14ac:dyDescent="0.45"/>
    <row r="34" spans="2:75" ht="30" customHeight="1" x14ac:dyDescent="0.4">
      <c r="B34" s="82" t="s">
        <v>61</v>
      </c>
      <c r="C34" s="83"/>
      <c r="D34" s="83"/>
      <c r="E34" s="83"/>
      <c r="F34" s="84"/>
      <c r="G34" s="8" t="s">
        <v>18</v>
      </c>
      <c r="H34" s="26" t="s">
        <v>16</v>
      </c>
      <c r="I34" s="82" t="s">
        <v>62</v>
      </c>
      <c r="J34" s="83"/>
      <c r="K34" s="83"/>
      <c r="L34" s="83"/>
      <c r="M34" s="83"/>
      <c r="N34" s="8" t="s">
        <v>18</v>
      </c>
      <c r="O34" s="26" t="s">
        <v>16</v>
      </c>
      <c r="Q34" s="91" t="s">
        <v>22</v>
      </c>
      <c r="R34" s="92"/>
      <c r="S34" s="92"/>
      <c r="T34" s="8" t="s">
        <v>20</v>
      </c>
      <c r="U34" s="26" t="s">
        <v>21</v>
      </c>
    </row>
    <row r="35" spans="2:75" ht="20.100000000000001" customHeight="1" x14ac:dyDescent="0.4">
      <c r="B35" s="85" t="s">
        <v>63</v>
      </c>
      <c r="C35" s="86"/>
      <c r="D35" s="86"/>
      <c r="E35" s="86"/>
      <c r="F35" s="87"/>
      <c r="G35" s="38"/>
      <c r="H35" s="27">
        <f>9-G35</f>
        <v>9</v>
      </c>
      <c r="I35" s="85" t="s">
        <v>69</v>
      </c>
      <c r="J35" s="86"/>
      <c r="K35" s="86"/>
      <c r="L35" s="86"/>
      <c r="M35" s="86"/>
      <c r="N35" s="38"/>
      <c r="O35" s="41"/>
      <c r="Q35" s="78" t="s">
        <v>22</v>
      </c>
      <c r="R35" s="79"/>
      <c r="S35" s="79"/>
      <c r="T35" s="42"/>
      <c r="U35" s="28">
        <f>6-T35</f>
        <v>6</v>
      </c>
    </row>
    <row r="36" spans="2:75" ht="20.100000000000001" customHeight="1" thickBot="1" x14ac:dyDescent="0.45">
      <c r="B36" s="88" t="s">
        <v>64</v>
      </c>
      <c r="C36" s="89"/>
      <c r="D36" s="89"/>
      <c r="E36" s="89"/>
      <c r="F36" s="90"/>
      <c r="G36" s="39"/>
      <c r="H36" s="40"/>
      <c r="I36" s="88" t="s">
        <v>70</v>
      </c>
      <c r="J36" s="89"/>
      <c r="K36" s="89"/>
      <c r="L36" s="89"/>
      <c r="M36" s="89"/>
      <c r="N36" s="39"/>
      <c r="O36" s="40"/>
      <c r="Q36" s="30"/>
      <c r="R36" s="93" t="s">
        <v>17</v>
      </c>
      <c r="S36" s="93"/>
      <c r="T36" s="80">
        <f>SUM(T35:U35)</f>
        <v>6</v>
      </c>
      <c r="U36" s="81"/>
    </row>
    <row r="37" spans="2:75" ht="20.100000000000001" customHeight="1" thickBot="1" x14ac:dyDescent="0.45">
      <c r="B37" s="88" t="s">
        <v>65</v>
      </c>
      <c r="C37" s="89"/>
      <c r="D37" s="89"/>
      <c r="E37" s="89"/>
      <c r="F37" s="90"/>
      <c r="G37" s="39"/>
      <c r="H37" s="40"/>
      <c r="I37" s="88" t="s">
        <v>71</v>
      </c>
      <c r="J37" s="89"/>
      <c r="K37" s="89"/>
      <c r="L37" s="89"/>
      <c r="M37" s="89"/>
      <c r="N37" s="39"/>
      <c r="O37" s="40"/>
      <c r="Q37" s="31"/>
      <c r="R37" s="31"/>
      <c r="S37" s="31"/>
      <c r="T37" s="31"/>
      <c r="U37" s="31"/>
    </row>
    <row r="38" spans="2:75" ht="20.100000000000001" customHeight="1" x14ac:dyDescent="0.4">
      <c r="B38" s="88" t="s">
        <v>66</v>
      </c>
      <c r="C38" s="89"/>
      <c r="D38" s="89"/>
      <c r="E38" s="89"/>
      <c r="F38" s="90"/>
      <c r="G38" s="39"/>
      <c r="H38" s="40"/>
      <c r="I38" s="88" t="s">
        <v>68</v>
      </c>
      <c r="J38" s="89"/>
      <c r="K38" s="89"/>
      <c r="L38" s="89"/>
      <c r="M38" s="89"/>
      <c r="N38" s="39"/>
      <c r="O38" s="29">
        <f>3-N38</f>
        <v>3</v>
      </c>
      <c r="Q38" s="132" t="s">
        <v>23</v>
      </c>
      <c r="R38" s="133"/>
      <c r="S38" s="134"/>
      <c r="T38" s="135">
        <f>G32+G40+N40+T36</f>
        <v>24</v>
      </c>
      <c r="U38" s="136"/>
    </row>
    <row r="39" spans="2:75" ht="20.100000000000001" customHeight="1" x14ac:dyDescent="0.4">
      <c r="B39" s="304" t="s">
        <v>67</v>
      </c>
      <c r="C39" s="305"/>
      <c r="D39" s="305"/>
      <c r="E39" s="305"/>
      <c r="F39" s="306"/>
      <c r="G39" s="307"/>
      <c r="H39" s="308"/>
      <c r="I39" s="309"/>
      <c r="J39" s="310"/>
      <c r="K39" s="310"/>
      <c r="L39" s="310"/>
      <c r="M39" s="310"/>
      <c r="N39" s="310"/>
      <c r="O39" s="311"/>
      <c r="Q39" s="78">
        <v>42</v>
      </c>
      <c r="R39" s="128" t="str">
        <f>IF(Q39&lt;=T38,"","総時数が不足しています")</f>
        <v>総時数が不足しています</v>
      </c>
      <c r="S39" s="129"/>
      <c r="T39" s="137"/>
      <c r="U39" s="138"/>
    </row>
    <row r="40" spans="2:75" ht="20.100000000000001" customHeight="1" thickBot="1" x14ac:dyDescent="0.45">
      <c r="B40" s="141" t="s">
        <v>72</v>
      </c>
      <c r="C40" s="142"/>
      <c r="D40" s="143"/>
      <c r="E40" s="144" t="s">
        <v>17</v>
      </c>
      <c r="F40" s="143"/>
      <c r="G40" s="145">
        <f>SUM(G35:H39)</f>
        <v>9</v>
      </c>
      <c r="H40" s="146"/>
      <c r="I40" s="141" t="s">
        <v>73</v>
      </c>
      <c r="J40" s="142"/>
      <c r="K40" s="142"/>
      <c r="L40" s="144" t="s">
        <v>17</v>
      </c>
      <c r="M40" s="143"/>
      <c r="N40" s="145">
        <f>SUM(N35:O39)</f>
        <v>3</v>
      </c>
      <c r="O40" s="146"/>
      <c r="Q40" s="103"/>
      <c r="R40" s="130"/>
      <c r="S40" s="131"/>
      <c r="T40" s="139"/>
      <c r="U40" s="140"/>
      <c r="X40" s="1" t="str">
        <f>IF(Q39&gt;T38,"入力ミス有","入力済")</f>
        <v>入力ミス有</v>
      </c>
    </row>
    <row r="42" spans="2:75" ht="24.95" customHeight="1" x14ac:dyDescent="0.4">
      <c r="B42" s="126" t="s">
        <v>59</v>
      </c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</row>
    <row r="43" spans="2:75" ht="24.95" customHeight="1" thickBot="1" x14ac:dyDescent="0.45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</row>
    <row r="44" spans="2:75" ht="80.25" customHeight="1" thickBot="1" x14ac:dyDescent="0.45">
      <c r="B44" s="121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</row>
    <row r="45" spans="2:75" x14ac:dyDescent="0.4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</row>
    <row r="46" spans="2:75" x14ac:dyDescent="0.4">
      <c r="B46" s="124" t="s">
        <v>60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2:75" ht="14.25" thickBot="1" x14ac:dyDescent="0.45">
      <c r="B47" s="125" t="s">
        <v>105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</row>
    <row r="48" spans="2:75" ht="80.25" customHeight="1" thickBot="1" x14ac:dyDescent="0.45">
      <c r="B48" s="121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3"/>
    </row>
    <row r="49" spans="2:23" ht="24.95" customHeight="1" x14ac:dyDescent="0.4">
      <c r="B49" s="31"/>
      <c r="C49" s="31"/>
      <c r="D49" s="31"/>
      <c r="E49" s="31"/>
      <c r="F49" s="31"/>
      <c r="G49" s="31"/>
      <c r="H49" s="31"/>
      <c r="I49" s="35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</row>
    <row r="50" spans="2:23" ht="24.95" customHeight="1" x14ac:dyDescent="0.4">
      <c r="I50" s="15"/>
    </row>
    <row r="51" spans="2:23" ht="24.95" customHeight="1" x14ac:dyDescent="0.4">
      <c r="I51" s="15"/>
    </row>
    <row r="52" spans="2:23" ht="24.95" customHeight="1" x14ac:dyDescent="0.4">
      <c r="B52" s="20"/>
      <c r="C52" s="20"/>
      <c r="D52" s="20"/>
      <c r="E52" s="20"/>
      <c r="F52" s="20"/>
      <c r="G52" s="20"/>
      <c r="H52" s="20"/>
      <c r="I52" s="36"/>
    </row>
    <row r="53" spans="2:23" ht="24.95" customHeight="1" x14ac:dyDescent="0.4">
      <c r="I53" s="15"/>
    </row>
  </sheetData>
  <sheetProtection algorithmName="SHA-512" hashValue="wMDCLZRL37pgRHOB/Q4/XEbBiogRuEIidSOTEJz7/ekMw/nDRH/7INTppzrJCXtfe98ryW9O5Udw6s0XIMgpJA==" saltValue="gHzomkPWZLng+goadMU5uA==" spinCount="100000" sheet="1" objects="1" scenarios="1"/>
  <mergeCells count="108">
    <mergeCell ref="S26:T26"/>
    <mergeCell ref="H19:K19"/>
    <mergeCell ref="B20:G20"/>
    <mergeCell ref="H20:K20"/>
    <mergeCell ref="B16:K16"/>
    <mergeCell ref="B17:G17"/>
    <mergeCell ref="H17:K17"/>
    <mergeCell ref="B18:G18"/>
    <mergeCell ref="B23:C23"/>
    <mergeCell ref="D23:H23"/>
    <mergeCell ref="I23:J23"/>
    <mergeCell ref="K23:M23"/>
    <mergeCell ref="B24:C25"/>
    <mergeCell ref="I24:J24"/>
    <mergeCell ref="M16:O16"/>
    <mergeCell ref="M17:O17"/>
    <mergeCell ref="M18:O18"/>
    <mergeCell ref="D24:H24"/>
    <mergeCell ref="D25:H25"/>
    <mergeCell ref="H18:K18"/>
    <mergeCell ref="B19:G19"/>
    <mergeCell ref="V1:W1"/>
    <mergeCell ref="S23:T23"/>
    <mergeCell ref="S24:T24"/>
    <mergeCell ref="S25:T25"/>
    <mergeCell ref="S2:W2"/>
    <mergeCell ref="S3:W3"/>
    <mergeCell ref="P5:Q5"/>
    <mergeCell ref="P6:Q6"/>
    <mergeCell ref="R5:W5"/>
    <mergeCell ref="N23:P23"/>
    <mergeCell ref="Q23:R23"/>
    <mergeCell ref="N24:P24"/>
    <mergeCell ref="Q24:R24"/>
    <mergeCell ref="N25:P25"/>
    <mergeCell ref="Q25:R25"/>
    <mergeCell ref="P7:Q7"/>
    <mergeCell ref="R7:W7"/>
    <mergeCell ref="A9:W9"/>
    <mergeCell ref="B14:J14"/>
    <mergeCell ref="K24:M24"/>
    <mergeCell ref="I25:J25"/>
    <mergeCell ref="K25:M25"/>
    <mergeCell ref="O11:Q11"/>
    <mergeCell ref="O12:Q12"/>
    <mergeCell ref="B48:W48"/>
    <mergeCell ref="B46:W46"/>
    <mergeCell ref="B47:W47"/>
    <mergeCell ref="B42:W43"/>
    <mergeCell ref="B44:W44"/>
    <mergeCell ref="Q39:Q40"/>
    <mergeCell ref="R39:S40"/>
    <mergeCell ref="Q38:S38"/>
    <mergeCell ref="T38:U40"/>
    <mergeCell ref="B40:D40"/>
    <mergeCell ref="E40:F40"/>
    <mergeCell ref="I40:K40"/>
    <mergeCell ref="L40:M40"/>
    <mergeCell ref="G40:H40"/>
    <mergeCell ref="N40:O40"/>
    <mergeCell ref="B39:F39"/>
    <mergeCell ref="I39:O39"/>
    <mergeCell ref="B38:F38"/>
    <mergeCell ref="I34:M34"/>
    <mergeCell ref="I35:M35"/>
    <mergeCell ref="I36:M36"/>
    <mergeCell ref="I37:M37"/>
    <mergeCell ref="I38:M38"/>
    <mergeCell ref="Q34:S34"/>
    <mergeCell ref="R36:S36"/>
    <mergeCell ref="Q27:R27"/>
    <mergeCell ref="I27:J27"/>
    <mergeCell ref="K27:M27"/>
    <mergeCell ref="B31:D32"/>
    <mergeCell ref="N28:P28"/>
    <mergeCell ref="Q28:R28"/>
    <mergeCell ref="I28:J28"/>
    <mergeCell ref="K28:M28"/>
    <mergeCell ref="D27:H27"/>
    <mergeCell ref="N27:P27"/>
    <mergeCell ref="B27:C28"/>
    <mergeCell ref="S27:T27"/>
    <mergeCell ref="S28:T28"/>
    <mergeCell ref="D28:H28"/>
    <mergeCell ref="V6:W6"/>
    <mergeCell ref="R6:U6"/>
    <mergeCell ref="B5:H5"/>
    <mergeCell ref="Q35:S35"/>
    <mergeCell ref="T36:U36"/>
    <mergeCell ref="B34:F34"/>
    <mergeCell ref="B35:F35"/>
    <mergeCell ref="B36:F36"/>
    <mergeCell ref="B37:F37"/>
    <mergeCell ref="Q26:R26"/>
    <mergeCell ref="I26:J26"/>
    <mergeCell ref="K26:M26"/>
    <mergeCell ref="N26:P26"/>
    <mergeCell ref="B26:C26"/>
    <mergeCell ref="D26:H26"/>
    <mergeCell ref="K11:N11"/>
    <mergeCell ref="K12:N12"/>
    <mergeCell ref="M15:O15"/>
    <mergeCell ref="B11:C11"/>
    <mergeCell ref="B12:C12"/>
    <mergeCell ref="D11:G11"/>
    <mergeCell ref="D12:G12"/>
    <mergeCell ref="H11:J11"/>
    <mergeCell ref="H12:J12"/>
  </mergeCells>
  <phoneticPr fontId="1"/>
  <conditionalFormatting sqref="B35:B39 I49:I53">
    <cfRule type="expression" dxfId="34" priority="13">
      <formula>COUNTA(B35)=1</formula>
    </cfRule>
  </conditionalFormatting>
  <conditionalFormatting sqref="E32 T35 G35:G39 N35:N38">
    <cfRule type="expression" dxfId="33" priority="20">
      <formula>$Y$12="〇"</formula>
    </cfRule>
  </conditionalFormatting>
  <conditionalFormatting sqref="G35:H39 B35:B39">
    <cfRule type="expression" dxfId="32" priority="65">
      <formula>$G$40&gt;=#REF!</formula>
    </cfRule>
  </conditionalFormatting>
  <conditionalFormatting sqref="H17:K18">
    <cfRule type="cellIs" dxfId="31" priority="17" operator="equal">
      <formula>"入力ミス有"</formula>
    </cfRule>
  </conditionalFormatting>
  <conditionalFormatting sqref="H19:K20">
    <cfRule type="cellIs" dxfId="30" priority="16" operator="equal">
      <formula>"入力ミスまたは未入力"</formula>
    </cfRule>
  </conditionalFormatting>
  <conditionalFormatting sqref="I49:I53">
    <cfRule type="expression" dxfId="29" priority="5">
      <formula>COUNTA($I$48:$I$53)&gt;=1</formula>
    </cfRule>
  </conditionalFormatting>
  <conditionalFormatting sqref="I24:T25 D26:T28 D24:D25">
    <cfRule type="expression" dxfId="28" priority="19">
      <formula>$I24=""</formula>
    </cfRule>
  </conditionalFormatting>
  <conditionalFormatting sqref="K24:M28">
    <cfRule type="expression" dxfId="27" priority="37">
      <formula>$Y$12="〇"</formula>
    </cfRule>
  </conditionalFormatting>
  <conditionalFormatting sqref="K24:P28 E32:F32 T35:U35 G35:I39 N35:O38 B44:W44 B48:W48">
    <cfRule type="expression" dxfId="26" priority="1">
      <formula>COUNTA(B24)=1</formula>
    </cfRule>
  </conditionalFormatting>
  <conditionalFormatting sqref="K24:P28">
    <cfRule type="expression" dxfId="25" priority="52">
      <formula>AND(COUNT(#REF!)=1,$I24=$Q24)</formula>
    </cfRule>
  </conditionalFormatting>
  <conditionalFormatting sqref="O35:O38 H36:H39">
    <cfRule type="expression" dxfId="24" priority="79">
      <formula>$T$38&gt;=$Q$39</formula>
    </cfRule>
  </conditionalFormatting>
  <conditionalFormatting sqref="S37">
    <cfRule type="expression" dxfId="23" priority="72">
      <formula>Q36&gt;T36</formula>
    </cfRule>
  </conditionalFormatting>
  <conditionalFormatting sqref="S24:T28">
    <cfRule type="expression" dxfId="22" priority="53">
      <formula>AND(COUNT($I24)=1,$I24&gt;$Q24)</formula>
    </cfRule>
  </conditionalFormatting>
  <conditionalFormatting sqref="T38 R39:S40">
    <cfRule type="expression" dxfId="21" priority="44">
      <formula>$Q$39&gt;$T$38</formula>
    </cfRule>
  </conditionalFormatting>
  <conditionalFormatting sqref="T38:U40">
    <cfRule type="expression" dxfId="20" priority="15">
      <formula>OR($Q$39&gt;$T$38,SUM(#REF!)&gt;1)</formula>
    </cfRule>
  </conditionalFormatting>
  <conditionalFormatting sqref="U37">
    <cfRule type="expression" dxfId="19" priority="73">
      <formula>S36&gt;#REF!</formula>
    </cfRule>
  </conditionalFormatting>
  <dataValidations count="2">
    <dataValidation type="list" operator="greaterThanOrEqual" allowBlank="1" showInputMessage="1" showErrorMessage="1" sqref="K25:M26" xr:uid="{00000000-0002-0000-0100-000000000000}">
      <formula1>"0,2"</formula1>
    </dataValidation>
    <dataValidation type="list" operator="greaterThanOrEqual" allowBlank="1" showInputMessage="1" showErrorMessage="1" sqref="K24:M24 K27:M28" xr:uid="{A403DAB0-5D28-4811-AE8C-BD6CD3695B84}">
      <formula1>"0,1"</formula1>
    </dataValidation>
  </dataValidations>
  <pageMargins left="0.7" right="0.7" top="0.75" bottom="0.75" header="0.3" footer="0.3"/>
  <pageSetup paperSize="9" scale="5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4FBC-DA3D-46EF-BB0D-63A7E5303EF6}">
  <dimension ref="B1:AO53"/>
  <sheetViews>
    <sheetView showGridLines="0" view="pageBreakPreview" zoomScaleNormal="85" zoomScaleSheetLayoutView="100" workbookViewId="0"/>
  </sheetViews>
  <sheetFormatPr defaultColWidth="9" defaultRowHeight="18.75" x14ac:dyDescent="0.4"/>
  <cols>
    <col min="1" max="1" width="6.125" style="6" customWidth="1"/>
    <col min="2" max="23" width="6.125" style="1" customWidth="1"/>
    <col min="24" max="24" width="6.125" style="6" hidden="1" customWidth="1"/>
    <col min="25" max="28" width="9" style="6" hidden="1" customWidth="1"/>
    <col min="29" max="16384" width="9" style="6"/>
  </cols>
  <sheetData>
    <row r="1" spans="2:30" x14ac:dyDescent="0.4">
      <c r="B1" s="2" t="s">
        <v>102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71" t="s">
        <v>29</v>
      </c>
      <c r="W1" s="72"/>
    </row>
    <row r="2" spans="2:30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14"/>
      <c r="U2" s="14"/>
      <c r="V2" s="14"/>
      <c r="W2" s="2"/>
    </row>
    <row r="3" spans="2:30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3" t="s">
        <v>25</v>
      </c>
      <c r="T3" s="153"/>
      <c r="U3" s="153"/>
      <c r="V3" s="153"/>
      <c r="W3" s="153"/>
    </row>
    <row r="4" spans="2:30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53" t="s">
        <v>26</v>
      </c>
      <c r="T4" s="153"/>
      <c r="U4" s="153"/>
      <c r="V4" s="153"/>
      <c r="W4" s="153"/>
    </row>
    <row r="5" spans="2:30" x14ac:dyDescent="0.4">
      <c r="B5" s="77" t="s">
        <v>74</v>
      </c>
      <c r="C5" s="77"/>
      <c r="D5" s="77"/>
      <c r="E5" s="77"/>
      <c r="F5" s="77"/>
      <c r="G5" s="77"/>
      <c r="H5" s="77"/>
      <c r="J5" s="2"/>
      <c r="K5" s="2"/>
      <c r="L5" s="2"/>
      <c r="M5" s="2"/>
      <c r="N5" s="3"/>
      <c r="O5" s="2"/>
      <c r="P5" s="2"/>
      <c r="Q5" s="2"/>
      <c r="R5" s="2"/>
      <c r="S5" s="2"/>
      <c r="T5" s="2"/>
      <c r="U5" s="2"/>
      <c r="V5" s="2"/>
      <c r="W5" s="2"/>
    </row>
    <row r="6" spans="2:30" x14ac:dyDescent="0.4">
      <c r="B6" s="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"/>
      <c r="P6" s="205" t="s">
        <v>99</v>
      </c>
      <c r="Q6" s="205"/>
      <c r="R6" s="206">
        <f>'01_基礎情報登録シート'!D6</f>
        <v>0</v>
      </c>
      <c r="S6" s="206"/>
      <c r="T6" s="206"/>
      <c r="U6" s="206"/>
      <c r="V6" s="206"/>
      <c r="W6" s="206"/>
    </row>
    <row r="7" spans="2:30" x14ac:dyDescent="0.4">
      <c r="B7" s="2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2"/>
      <c r="P7" s="205" t="s">
        <v>75</v>
      </c>
      <c r="Q7" s="205"/>
      <c r="R7" s="206">
        <f>'01_基礎情報登録シート'!D8</f>
        <v>0</v>
      </c>
      <c r="S7" s="206"/>
      <c r="T7" s="206"/>
      <c r="U7" s="206"/>
      <c r="V7" s="207" t="s">
        <v>30</v>
      </c>
      <c r="W7" s="207"/>
    </row>
    <row r="8" spans="2:30" x14ac:dyDescent="0.4">
      <c r="B8" s="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"/>
      <c r="P8" s="205" t="s">
        <v>31</v>
      </c>
      <c r="Q8" s="205"/>
      <c r="R8" s="208">
        <f>'01_基礎情報登録シート'!D10</f>
        <v>0</v>
      </c>
      <c r="S8" s="206"/>
      <c r="T8" s="206"/>
      <c r="U8" s="206"/>
      <c r="V8" s="3"/>
      <c r="W8" s="3"/>
    </row>
    <row r="9" spans="2:30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2:30" x14ac:dyDescent="0.4">
      <c r="B10" s="209" t="str">
        <f>"令和"&amp;'01_基礎情報登録シート'!C4&amp;"年度東京都公立幼稚園中堅教諭等資質向上研修Ⅰ　研修実施報告書"</f>
        <v>令和７年度東京都公立幼稚園中堅教諭等資質向上研修Ⅰ　研修実施報告書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</row>
    <row r="13" spans="2:30" ht="18.75" customHeight="1" x14ac:dyDescent="0.4">
      <c r="B13" s="79" t="s">
        <v>5</v>
      </c>
      <c r="C13" s="79"/>
      <c r="D13" s="214">
        <f>'01_基礎情報登録シート'!D12</f>
        <v>0</v>
      </c>
      <c r="E13" s="214"/>
      <c r="F13" s="214"/>
      <c r="G13" s="214"/>
      <c r="H13" s="214"/>
      <c r="I13" s="79" t="s">
        <v>86</v>
      </c>
      <c r="J13" s="79"/>
      <c r="K13" s="211" t="s">
        <v>51</v>
      </c>
      <c r="L13" s="212"/>
      <c r="M13" s="213"/>
      <c r="N13" s="79" t="s">
        <v>107</v>
      </c>
      <c r="O13" s="79"/>
      <c r="P13" s="79"/>
    </row>
    <row r="14" spans="2:30" ht="35.1" customHeight="1" x14ac:dyDescent="0.4">
      <c r="B14" s="79" t="s">
        <v>2</v>
      </c>
      <c r="C14" s="79"/>
      <c r="D14" s="214">
        <f>'01_基礎情報登録シート'!D13</f>
        <v>0</v>
      </c>
      <c r="E14" s="214"/>
      <c r="F14" s="214"/>
      <c r="G14" s="214"/>
      <c r="H14" s="214"/>
      <c r="I14" s="79">
        <f>'01_基礎情報登録シート'!D15</f>
        <v>0</v>
      </c>
      <c r="J14" s="79"/>
      <c r="K14" s="215">
        <f>'01_基礎情報登録シート'!D19</f>
        <v>0</v>
      </c>
      <c r="L14" s="79"/>
      <c r="M14" s="79"/>
      <c r="N14" s="79" t="str">
        <f>IF('01_基礎情報登録シート'!$G$17="","",'01_基礎情報登録シート'!$G$17)</f>
        <v/>
      </c>
      <c r="O14" s="79"/>
      <c r="P14" s="79"/>
      <c r="U14" s="15"/>
      <c r="V14" s="15"/>
      <c r="Y14" s="49">
        <f>'01_基礎情報登録シート'!D17</f>
        <v>0</v>
      </c>
    </row>
    <row r="15" spans="2:30" ht="27" customHeight="1" x14ac:dyDescent="0.4">
      <c r="U15" s="15"/>
      <c r="V15" s="15"/>
      <c r="Z15" s="210"/>
      <c r="AA15" s="210"/>
      <c r="AB15" s="210"/>
      <c r="AC15" s="210"/>
      <c r="AD15" s="210"/>
    </row>
    <row r="16" spans="2:30" x14ac:dyDescent="0.4">
      <c r="B16" s="4"/>
      <c r="G16" s="4"/>
      <c r="H16" s="4"/>
      <c r="I16" s="4"/>
      <c r="J16" s="4"/>
      <c r="K16" s="4"/>
      <c r="M16" s="16" t="s">
        <v>36</v>
      </c>
    </row>
    <row r="17" spans="2:41" ht="24.95" customHeight="1" x14ac:dyDescent="0.4">
      <c r="B17" s="17"/>
      <c r="G17" s="18"/>
      <c r="H17" s="18"/>
      <c r="I17" s="18"/>
      <c r="J17" s="18"/>
      <c r="K17" s="19"/>
      <c r="L17" s="4"/>
      <c r="M17" s="211" t="s">
        <v>106</v>
      </c>
      <c r="N17" s="212"/>
      <c r="O17" s="212"/>
      <c r="P17" s="212"/>
      <c r="Q17" s="212"/>
      <c r="R17" s="212"/>
      <c r="S17" s="212"/>
      <c r="T17" s="212"/>
      <c r="U17" s="212"/>
      <c r="V17" s="213"/>
    </row>
    <row r="18" spans="2:41" ht="24.95" customHeight="1" x14ac:dyDescent="0.4">
      <c r="B18" s="17"/>
      <c r="C18" s="65"/>
      <c r="D18" s="114"/>
      <c r="E18" s="66"/>
      <c r="F18" s="4" t="s">
        <v>32</v>
      </c>
      <c r="G18" s="18"/>
      <c r="H18" s="18"/>
      <c r="I18" s="18"/>
      <c r="J18" s="18"/>
      <c r="K18" s="19"/>
      <c r="M18" s="183" t="s">
        <v>76</v>
      </c>
      <c r="N18" s="184"/>
      <c r="O18" s="184"/>
      <c r="P18" s="184"/>
      <c r="Q18" s="184"/>
      <c r="R18" s="185"/>
      <c r="S18" s="186" t="str">
        <f>U29</f>
        <v>未修了</v>
      </c>
      <c r="T18" s="187"/>
      <c r="U18" s="187"/>
      <c r="V18" s="188"/>
    </row>
    <row r="19" spans="2:41" ht="24.95" customHeight="1" x14ac:dyDescent="0.4">
      <c r="B19" s="17"/>
      <c r="C19" s="67"/>
      <c r="D19" s="195"/>
      <c r="E19" s="68"/>
      <c r="F19" s="1" t="s">
        <v>33</v>
      </c>
      <c r="G19" s="18"/>
      <c r="H19" s="18"/>
      <c r="I19" s="18"/>
      <c r="J19" s="18"/>
      <c r="K19" s="19"/>
      <c r="M19" s="189" t="s">
        <v>77</v>
      </c>
      <c r="N19" s="190"/>
      <c r="O19" s="190"/>
      <c r="P19" s="190"/>
      <c r="Q19" s="190"/>
      <c r="R19" s="191"/>
      <c r="S19" s="171" t="str">
        <f>U45</f>
        <v>未修了</v>
      </c>
      <c r="T19" s="172"/>
      <c r="U19" s="172"/>
      <c r="V19" s="173"/>
    </row>
    <row r="20" spans="2:41" ht="24.95" customHeight="1" x14ac:dyDescent="0.4">
      <c r="B20" s="17"/>
      <c r="C20" s="9"/>
      <c r="D20" s="10"/>
      <c r="E20" s="11"/>
      <c r="F20" s="1" t="s">
        <v>34</v>
      </c>
      <c r="G20" s="18"/>
      <c r="H20" s="18"/>
      <c r="I20" s="18"/>
      <c r="J20" s="18"/>
      <c r="K20" s="19"/>
      <c r="M20" s="174" t="s">
        <v>37</v>
      </c>
      <c r="N20" s="175"/>
      <c r="O20" s="175"/>
      <c r="P20" s="175"/>
      <c r="Q20" s="175"/>
      <c r="R20" s="176"/>
      <c r="S20" s="177" t="str">
        <f>IF(OR(COUNTA(B50,B52,U52)=3,U50="入力済"),"入力済","入力ミスまたは未入力")</f>
        <v>入力ミスまたは未入力</v>
      </c>
      <c r="T20" s="178"/>
      <c r="U20" s="178"/>
      <c r="V20" s="179"/>
    </row>
    <row r="21" spans="2:41" ht="24.95" customHeight="1" x14ac:dyDescent="0.4">
      <c r="B21" s="17"/>
      <c r="C21" s="71"/>
      <c r="D21" s="197"/>
      <c r="E21" s="72"/>
      <c r="F21" s="1" t="s">
        <v>35</v>
      </c>
      <c r="G21" s="18"/>
      <c r="H21" s="18"/>
      <c r="I21" s="18"/>
      <c r="J21" s="18"/>
      <c r="K21" s="19"/>
    </row>
    <row r="22" spans="2:41" x14ac:dyDescent="0.4">
      <c r="B22" s="1" t="s">
        <v>52</v>
      </c>
    </row>
    <row r="23" spans="2:41" x14ac:dyDescent="0.4">
      <c r="B23" s="216" t="s">
        <v>9</v>
      </c>
      <c r="C23" s="216"/>
      <c r="D23" s="216" t="s">
        <v>10</v>
      </c>
      <c r="E23" s="216"/>
      <c r="F23" s="216"/>
      <c r="G23" s="216"/>
      <c r="H23" s="216"/>
      <c r="I23" s="216"/>
      <c r="J23" s="216"/>
      <c r="K23" s="216" t="s">
        <v>11</v>
      </c>
      <c r="L23" s="216"/>
      <c r="M23" s="216" t="s">
        <v>38</v>
      </c>
      <c r="N23" s="216"/>
      <c r="O23" s="216"/>
      <c r="P23" s="216" t="s">
        <v>12</v>
      </c>
      <c r="Q23" s="216"/>
      <c r="R23" s="216"/>
      <c r="S23" s="216" t="s">
        <v>39</v>
      </c>
      <c r="T23" s="216"/>
      <c r="U23" s="216" t="s">
        <v>91</v>
      </c>
      <c r="V23" s="216"/>
      <c r="W23" s="6"/>
    </row>
    <row r="24" spans="2:41" ht="45" customHeight="1" x14ac:dyDescent="0.4">
      <c r="B24" s="223" t="s">
        <v>53</v>
      </c>
      <c r="C24" s="223"/>
      <c r="D24" s="225" t="s">
        <v>78</v>
      </c>
      <c r="E24" s="225"/>
      <c r="F24" s="225"/>
      <c r="G24" s="225"/>
      <c r="H24" s="225"/>
      <c r="I24" s="225"/>
      <c r="J24" s="225"/>
      <c r="K24" s="217">
        <v>3</v>
      </c>
      <c r="L24" s="217"/>
      <c r="M24" s="227"/>
      <c r="N24" s="227"/>
      <c r="O24" s="227"/>
      <c r="P24" s="228" t="str">
        <f>IF('02_（園ー２）研修計画書'!K24=0,"",'02_（園ー２）研修計画書'!K24)</f>
        <v/>
      </c>
      <c r="Q24" s="228"/>
      <c r="R24" s="228"/>
      <c r="S24" s="217">
        <f>SUM(M24:R24)</f>
        <v>0</v>
      </c>
      <c r="T24" s="217"/>
      <c r="U24" s="217" t="str">
        <f>IF($X24&lt;=SUM($M24:$R24),$AA$24,$AB$24)</f>
        <v>未受講</v>
      </c>
      <c r="V24" s="217"/>
      <c r="W24" s="6"/>
      <c r="X24" s="6">
        <v>1</v>
      </c>
      <c r="AA24" s="6" t="s">
        <v>92</v>
      </c>
      <c r="AB24" s="6" t="s">
        <v>93</v>
      </c>
    </row>
    <row r="25" spans="2:41" ht="45" customHeight="1" x14ac:dyDescent="0.4">
      <c r="B25" s="224"/>
      <c r="C25" s="224"/>
      <c r="D25" s="218" t="s">
        <v>79</v>
      </c>
      <c r="E25" s="218"/>
      <c r="F25" s="218"/>
      <c r="G25" s="218"/>
      <c r="H25" s="218"/>
      <c r="I25" s="218"/>
      <c r="J25" s="218"/>
      <c r="K25" s="226"/>
      <c r="L25" s="226"/>
      <c r="M25" s="219"/>
      <c r="N25" s="219"/>
      <c r="O25" s="219"/>
      <c r="P25" s="220" t="str">
        <f>IF('02_（園ー２）研修計画書'!K25=0,"",'02_（園ー２）研修計画書'!K25)</f>
        <v/>
      </c>
      <c r="Q25" s="220"/>
      <c r="R25" s="220"/>
      <c r="S25" s="221">
        <f>SUM(M25:R25)</f>
        <v>0</v>
      </c>
      <c r="T25" s="222"/>
      <c r="U25" s="221" t="str">
        <f t="shared" ref="U25:U28" si="0">IF($X25&lt;=SUM($M25:$R25),$AA$24,$AB$24)</f>
        <v>未受講</v>
      </c>
      <c r="V25" s="222"/>
      <c r="W25" s="6"/>
      <c r="X25" s="6">
        <v>2</v>
      </c>
      <c r="AA25" s="6" t="s">
        <v>94</v>
      </c>
      <c r="AB25" s="6" t="s">
        <v>95</v>
      </c>
    </row>
    <row r="26" spans="2:41" ht="60" customHeight="1" x14ac:dyDescent="0.4">
      <c r="B26" s="246" t="s">
        <v>56</v>
      </c>
      <c r="C26" s="246"/>
      <c r="D26" s="247" t="s">
        <v>80</v>
      </c>
      <c r="E26" s="247"/>
      <c r="F26" s="247"/>
      <c r="G26" s="247"/>
      <c r="H26" s="247"/>
      <c r="I26" s="247"/>
      <c r="J26" s="247"/>
      <c r="K26" s="248">
        <v>2</v>
      </c>
      <c r="L26" s="248"/>
      <c r="M26" s="249"/>
      <c r="N26" s="249"/>
      <c r="O26" s="249"/>
      <c r="P26" s="250" t="str">
        <f>IF('02_（園ー２）研修計画書'!K26=0,"",'02_（園ー２）研修計画書'!K26)</f>
        <v/>
      </c>
      <c r="Q26" s="250"/>
      <c r="R26" s="250"/>
      <c r="S26" s="248">
        <f>SUM(M26:R26)</f>
        <v>0</v>
      </c>
      <c r="T26" s="248"/>
      <c r="U26" s="238" t="str">
        <f t="shared" si="0"/>
        <v>未受講</v>
      </c>
      <c r="V26" s="239"/>
      <c r="W26" s="6"/>
      <c r="X26" s="6">
        <v>2</v>
      </c>
    </row>
    <row r="27" spans="2:41" ht="45" customHeight="1" x14ac:dyDescent="0.4">
      <c r="B27" s="240" t="s">
        <v>13</v>
      </c>
      <c r="C27" s="240"/>
      <c r="D27" s="242" t="s">
        <v>14</v>
      </c>
      <c r="E27" s="242"/>
      <c r="F27" s="242"/>
      <c r="G27" s="242"/>
      <c r="H27" s="242"/>
      <c r="I27" s="242"/>
      <c r="J27" s="242"/>
      <c r="K27" s="217">
        <v>1</v>
      </c>
      <c r="L27" s="217"/>
      <c r="M27" s="227"/>
      <c r="N27" s="227"/>
      <c r="O27" s="227"/>
      <c r="P27" s="228" t="str">
        <f>IF('02_（園ー２）研修計画書'!K27=0,"",'02_（園ー２）研修計画書'!K27)</f>
        <v/>
      </c>
      <c r="Q27" s="228"/>
      <c r="R27" s="228"/>
      <c r="S27" s="217">
        <f>SUM(M27:R27)</f>
        <v>0</v>
      </c>
      <c r="T27" s="217"/>
      <c r="U27" s="243" t="str">
        <f t="shared" si="0"/>
        <v>未受講</v>
      </c>
      <c r="V27" s="244"/>
      <c r="W27" s="6"/>
      <c r="X27" s="6">
        <v>1</v>
      </c>
    </row>
    <row r="28" spans="2:41" ht="45" customHeight="1" thickBot="1" x14ac:dyDescent="0.45">
      <c r="B28" s="241"/>
      <c r="C28" s="241"/>
      <c r="D28" s="245" t="s">
        <v>100</v>
      </c>
      <c r="E28" s="245"/>
      <c r="F28" s="245"/>
      <c r="G28" s="245"/>
      <c r="H28" s="245"/>
      <c r="I28" s="245"/>
      <c r="J28" s="245"/>
      <c r="K28" s="231">
        <v>1</v>
      </c>
      <c r="L28" s="231"/>
      <c r="M28" s="229"/>
      <c r="N28" s="229"/>
      <c r="O28" s="229"/>
      <c r="P28" s="230" t="str">
        <f>IF('02_（園ー２）研修計画書'!K28=0,"",'02_（園ー２）研修計画書'!K28)</f>
        <v/>
      </c>
      <c r="Q28" s="230"/>
      <c r="R28" s="230"/>
      <c r="S28" s="231">
        <f>SUM(M28:R28)</f>
        <v>0</v>
      </c>
      <c r="T28" s="231"/>
      <c r="U28" s="232" t="str">
        <f t="shared" si="0"/>
        <v>未受講</v>
      </c>
      <c r="V28" s="233"/>
      <c r="W28" s="6"/>
      <c r="X28" s="6">
        <v>1</v>
      </c>
    </row>
    <row r="29" spans="2:41" ht="24.95" customHeight="1" thickTop="1" x14ac:dyDescent="0.4">
      <c r="M29" s="162" t="s">
        <v>96</v>
      </c>
      <c r="N29" s="162"/>
      <c r="O29" s="162"/>
      <c r="P29" s="162"/>
      <c r="Q29" s="162"/>
      <c r="R29" s="162"/>
      <c r="S29" s="162"/>
      <c r="T29" s="162"/>
      <c r="U29" s="234" t="str">
        <f>IF(AND(U24=AA24,U25=AA24,U26=AA24,U27=AA24,U28=AA24),AA25,AB25)</f>
        <v>未修了</v>
      </c>
      <c r="V29" s="235"/>
    </row>
    <row r="30" spans="2:41" ht="24.95" customHeight="1" thickBot="1" x14ac:dyDescent="0.45">
      <c r="U30" s="236"/>
      <c r="V30" s="237"/>
    </row>
    <row r="31" spans="2:41" ht="19.5" thickTop="1" x14ac:dyDescent="0.4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2:41" x14ac:dyDescent="0.4">
      <c r="B32" s="1" t="s">
        <v>58</v>
      </c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</row>
    <row r="33" spans="2:26" x14ac:dyDescent="0.4">
      <c r="B33" s="211" t="s">
        <v>9</v>
      </c>
      <c r="C33" s="213"/>
      <c r="D33" s="211" t="s">
        <v>40</v>
      </c>
      <c r="E33" s="212"/>
      <c r="F33" s="212"/>
      <c r="G33" s="212"/>
      <c r="H33" s="212"/>
      <c r="I33" s="212"/>
      <c r="J33" s="213"/>
      <c r="K33" s="98" t="s">
        <v>81</v>
      </c>
      <c r="L33" s="98"/>
      <c r="M33" s="98" t="s">
        <v>41</v>
      </c>
      <c r="N33" s="98"/>
      <c r="O33" s="98"/>
      <c r="P33" s="98" t="s">
        <v>85</v>
      </c>
      <c r="Q33" s="98"/>
      <c r="R33" s="98"/>
      <c r="S33" s="98" t="s">
        <v>42</v>
      </c>
      <c r="T33" s="98"/>
      <c r="U33" s="98" t="s">
        <v>91</v>
      </c>
      <c r="V33" s="98"/>
      <c r="X33" s="6" t="s">
        <v>92</v>
      </c>
      <c r="Y33" s="6" t="s">
        <v>93</v>
      </c>
    </row>
    <row r="34" spans="2:26" ht="30" customHeight="1" x14ac:dyDescent="0.4">
      <c r="B34" s="251" t="s">
        <v>19</v>
      </c>
      <c r="C34" s="252"/>
      <c r="D34" s="252"/>
      <c r="E34" s="252"/>
      <c r="F34" s="252"/>
      <c r="G34" s="252"/>
      <c r="H34" s="252"/>
      <c r="I34" s="252"/>
      <c r="J34" s="253"/>
      <c r="K34" s="211">
        <v>6</v>
      </c>
      <c r="L34" s="213"/>
      <c r="M34" s="254"/>
      <c r="N34" s="254"/>
      <c r="O34" s="254"/>
      <c r="P34" s="255" t="str">
        <f>IF('02_（園ー２）研修計画書'!E32=0,"",'02_（園ー２）研修計画書'!E32)</f>
        <v/>
      </c>
      <c r="Q34" s="255"/>
      <c r="R34" s="255"/>
      <c r="S34" s="94">
        <f>IF($K34=0,"",SUM($M34:$R34))</f>
        <v>0</v>
      </c>
      <c r="T34" s="256"/>
      <c r="U34" s="257" t="str">
        <f>IF(K34=0,"",IF(S34&gt;=K34,X33,Y33))</f>
        <v>未受講</v>
      </c>
      <c r="V34" s="258"/>
      <c r="X34" s="6" t="str">
        <f>U34</f>
        <v>未受講</v>
      </c>
    </row>
    <row r="35" spans="2:26" ht="30" customHeight="1" x14ac:dyDescent="0.4">
      <c r="B35" s="101" t="s">
        <v>61</v>
      </c>
      <c r="C35" s="101"/>
      <c r="D35" s="112" t="s">
        <v>63</v>
      </c>
      <c r="E35" s="112"/>
      <c r="F35" s="112"/>
      <c r="G35" s="112"/>
      <c r="H35" s="112"/>
      <c r="I35" s="112"/>
      <c r="J35" s="112"/>
      <c r="K35" s="101">
        <v>9</v>
      </c>
      <c r="L35" s="101"/>
      <c r="M35" s="254"/>
      <c r="N35" s="254"/>
      <c r="O35" s="254"/>
      <c r="P35" s="255" t="str">
        <f>IF('02_（園ー２）研修計画書'!G35=0,"",'02_（園ー２）研修計画書'!G35)</f>
        <v/>
      </c>
      <c r="Q35" s="255"/>
      <c r="R35" s="255"/>
      <c r="S35" s="94">
        <f>IF($K35=0,"",SUM($M35:$R35))</f>
        <v>0</v>
      </c>
      <c r="T35" s="256"/>
      <c r="U35" s="257" t="str">
        <f>IF(AND(S35&gt;=9,SUM(S35:T39)&gt;=9),$X$33,$Y$33)</f>
        <v>未受講</v>
      </c>
      <c r="V35" s="258"/>
      <c r="X35" s="6" t="str">
        <f>IF(OR($U35=$X$33,$U35=""),$X$33,$Y$33)</f>
        <v>未受講</v>
      </c>
      <c r="Y35" s="7"/>
      <c r="Z35" s="7"/>
    </row>
    <row r="36" spans="2:26" ht="30" customHeight="1" x14ac:dyDescent="0.4">
      <c r="B36" s="259"/>
      <c r="C36" s="259"/>
      <c r="D36" s="261" t="s">
        <v>82</v>
      </c>
      <c r="E36" s="261"/>
      <c r="F36" s="261"/>
      <c r="G36" s="261"/>
      <c r="H36" s="261"/>
      <c r="I36" s="261"/>
      <c r="J36" s="261"/>
      <c r="K36" s="259">
        <f>SUM('02_（園ー２）研修計画書'!G36:H36)</f>
        <v>0</v>
      </c>
      <c r="L36" s="259"/>
      <c r="M36" s="262"/>
      <c r="N36" s="262"/>
      <c r="O36" s="262"/>
      <c r="P36" s="263" t="str">
        <f>IF('02_（園ー２）研修計画書'!G36=0,"",'02_（園ー２）研修計画書'!G36)</f>
        <v/>
      </c>
      <c r="Q36" s="263"/>
      <c r="R36" s="263"/>
      <c r="S36" s="159" t="str">
        <f t="shared" ref="S36:S44" si="1">IF($K36=0,"",SUM($M36:$R36))</f>
        <v/>
      </c>
      <c r="T36" s="163"/>
      <c r="U36" s="257"/>
      <c r="V36" s="258"/>
      <c r="X36" s="6" t="str">
        <f t="shared" ref="X36:X43" si="2">IF(OR($U36=$X$33,$U36=""),$X$33,$Y$33)</f>
        <v>受講</v>
      </c>
      <c r="Y36" s="7"/>
      <c r="Z36" s="7"/>
    </row>
    <row r="37" spans="2:26" ht="30" customHeight="1" x14ac:dyDescent="0.4">
      <c r="B37" s="259"/>
      <c r="C37" s="259"/>
      <c r="D37" s="261" t="s">
        <v>65</v>
      </c>
      <c r="E37" s="261"/>
      <c r="F37" s="261"/>
      <c r="G37" s="261"/>
      <c r="H37" s="261"/>
      <c r="I37" s="261"/>
      <c r="J37" s="261"/>
      <c r="K37" s="259">
        <f>SUM('02_（園ー２）研修計画書'!G37:H37)</f>
        <v>0</v>
      </c>
      <c r="L37" s="259"/>
      <c r="M37" s="262"/>
      <c r="N37" s="262"/>
      <c r="O37" s="262"/>
      <c r="P37" s="263" t="str">
        <f>IF('02_（園ー２）研修計画書'!G37=0,"",'02_（園ー２）研修計画書'!G37)</f>
        <v/>
      </c>
      <c r="Q37" s="263"/>
      <c r="R37" s="263"/>
      <c r="S37" s="159" t="str">
        <f t="shared" si="1"/>
        <v/>
      </c>
      <c r="T37" s="163"/>
      <c r="U37" s="257"/>
      <c r="V37" s="258"/>
      <c r="X37" s="6" t="str">
        <f t="shared" si="2"/>
        <v>受講</v>
      </c>
      <c r="Y37" s="7"/>
      <c r="Z37" s="7"/>
    </row>
    <row r="38" spans="2:26" ht="30" customHeight="1" x14ac:dyDescent="0.4">
      <c r="B38" s="259"/>
      <c r="C38" s="259"/>
      <c r="D38" s="261" t="s">
        <v>66</v>
      </c>
      <c r="E38" s="261"/>
      <c r="F38" s="261"/>
      <c r="G38" s="261"/>
      <c r="H38" s="261"/>
      <c r="I38" s="261"/>
      <c r="J38" s="261"/>
      <c r="K38" s="259">
        <f>SUM('02_（園ー２）研修計画書'!G38:H38)</f>
        <v>0</v>
      </c>
      <c r="L38" s="259"/>
      <c r="M38" s="262"/>
      <c r="N38" s="262"/>
      <c r="O38" s="262"/>
      <c r="P38" s="263" t="str">
        <f>IF('02_（園ー２）研修計画書'!G38=0,"",'02_（園ー２）研修計画書'!G38)</f>
        <v/>
      </c>
      <c r="Q38" s="263"/>
      <c r="R38" s="263"/>
      <c r="S38" s="159" t="str">
        <f t="shared" si="1"/>
        <v/>
      </c>
      <c r="T38" s="163"/>
      <c r="U38" s="257"/>
      <c r="V38" s="258"/>
      <c r="X38" s="6" t="str">
        <f t="shared" si="2"/>
        <v>受講</v>
      </c>
      <c r="Y38" s="7"/>
      <c r="Z38" s="7"/>
    </row>
    <row r="39" spans="2:26" ht="30" customHeight="1" x14ac:dyDescent="0.4">
      <c r="B39" s="260"/>
      <c r="C39" s="260"/>
      <c r="D39" s="264" t="s">
        <v>67</v>
      </c>
      <c r="E39" s="264"/>
      <c r="F39" s="264"/>
      <c r="G39" s="264"/>
      <c r="H39" s="264"/>
      <c r="I39" s="264"/>
      <c r="J39" s="264"/>
      <c r="K39" s="260">
        <f>SUM('02_（園ー２）研修計画書'!G39:H39)</f>
        <v>0</v>
      </c>
      <c r="L39" s="260"/>
      <c r="M39" s="265"/>
      <c r="N39" s="265"/>
      <c r="O39" s="265"/>
      <c r="P39" s="266" t="str">
        <f>IF('02_（園ー２）研修計画書'!G39=0,"",'02_（園ー２）研修計画書'!G39)</f>
        <v/>
      </c>
      <c r="Q39" s="266"/>
      <c r="R39" s="266"/>
      <c r="S39" s="267" t="str">
        <f t="shared" si="1"/>
        <v/>
      </c>
      <c r="T39" s="268"/>
      <c r="U39" s="257"/>
      <c r="V39" s="258"/>
      <c r="X39" s="6" t="str">
        <f t="shared" si="2"/>
        <v>受講</v>
      </c>
      <c r="Y39" s="7" t="str">
        <f>IF(AND($X35=$X$33,$X36=$X$33,$X37=$X$33,$X38=$X$33,$X39=$X$33),$X$33,$Y$33)</f>
        <v>未受講</v>
      </c>
      <c r="Z39" s="7"/>
    </row>
    <row r="40" spans="2:26" ht="30" customHeight="1" x14ac:dyDescent="0.4">
      <c r="B40" s="101" t="s">
        <v>62</v>
      </c>
      <c r="C40" s="101"/>
      <c r="D40" s="112" t="s">
        <v>69</v>
      </c>
      <c r="E40" s="112"/>
      <c r="F40" s="112"/>
      <c r="G40" s="112"/>
      <c r="H40" s="112"/>
      <c r="I40" s="112"/>
      <c r="J40" s="112"/>
      <c r="K40" s="101">
        <f>SUM('02_（園ー２）研修計画書'!N35:O35)</f>
        <v>0</v>
      </c>
      <c r="L40" s="101"/>
      <c r="M40" s="254"/>
      <c r="N40" s="254"/>
      <c r="O40" s="254"/>
      <c r="P40" s="255" t="str">
        <f>IF('02_（園ー２）研修計画書'!N35=0,"",'02_（園ー２）研修計画書'!N35)</f>
        <v/>
      </c>
      <c r="Q40" s="255"/>
      <c r="R40" s="255"/>
      <c r="S40" s="94" t="str">
        <f t="shared" si="1"/>
        <v/>
      </c>
      <c r="T40" s="256"/>
      <c r="U40" s="269" t="str">
        <f>IF(AND(S43&gt;=3,SUM(S40:T43)&gt;=3),$X$33,$Y$33)</f>
        <v>未受講</v>
      </c>
      <c r="V40" s="270"/>
      <c r="X40" s="6" t="str">
        <f t="shared" si="2"/>
        <v>未受講</v>
      </c>
      <c r="Y40" s="7"/>
      <c r="Z40" s="7"/>
    </row>
    <row r="41" spans="2:26" ht="30" customHeight="1" x14ac:dyDescent="0.4">
      <c r="B41" s="259"/>
      <c r="C41" s="259"/>
      <c r="D41" s="261" t="s">
        <v>70</v>
      </c>
      <c r="E41" s="261"/>
      <c r="F41" s="261"/>
      <c r="G41" s="261"/>
      <c r="H41" s="261"/>
      <c r="I41" s="261"/>
      <c r="J41" s="261"/>
      <c r="K41" s="259">
        <f>SUM('02_（園ー２）研修計画書'!N36:O36)</f>
        <v>0</v>
      </c>
      <c r="L41" s="259"/>
      <c r="M41" s="262"/>
      <c r="N41" s="262"/>
      <c r="O41" s="262"/>
      <c r="P41" s="263" t="str">
        <f>IF('02_（園ー２）研修計画書'!N36=0,"",'02_（園ー２）研修計画書'!N36)</f>
        <v/>
      </c>
      <c r="Q41" s="263"/>
      <c r="R41" s="263"/>
      <c r="S41" s="159" t="str">
        <f t="shared" si="1"/>
        <v/>
      </c>
      <c r="T41" s="163"/>
      <c r="U41" s="271"/>
      <c r="V41" s="272"/>
      <c r="X41" s="6" t="str">
        <f t="shared" si="2"/>
        <v>受講</v>
      </c>
      <c r="Y41" s="7"/>
      <c r="Z41" s="7"/>
    </row>
    <row r="42" spans="2:26" ht="30" customHeight="1" x14ac:dyDescent="0.4">
      <c r="B42" s="259"/>
      <c r="C42" s="259"/>
      <c r="D42" s="261" t="s">
        <v>71</v>
      </c>
      <c r="E42" s="261"/>
      <c r="F42" s="261"/>
      <c r="G42" s="261"/>
      <c r="H42" s="261"/>
      <c r="I42" s="261"/>
      <c r="J42" s="261"/>
      <c r="K42" s="259">
        <f>SUM('02_（園ー２）研修計画書'!N37:O37)</f>
        <v>0</v>
      </c>
      <c r="L42" s="259"/>
      <c r="M42" s="262"/>
      <c r="N42" s="262"/>
      <c r="O42" s="262"/>
      <c r="P42" s="263" t="str">
        <f>IF('02_（園ー２）研修計画書'!N37=0,"",'02_（園ー２）研修計画書'!N37)</f>
        <v/>
      </c>
      <c r="Q42" s="263"/>
      <c r="R42" s="263"/>
      <c r="S42" s="159" t="str">
        <f t="shared" si="1"/>
        <v/>
      </c>
      <c r="T42" s="163"/>
      <c r="U42" s="271"/>
      <c r="V42" s="272"/>
      <c r="X42" s="6" t="str">
        <f t="shared" si="2"/>
        <v>受講</v>
      </c>
      <c r="Y42" s="7"/>
      <c r="Z42" s="7"/>
    </row>
    <row r="43" spans="2:26" ht="30" customHeight="1" x14ac:dyDescent="0.4">
      <c r="B43" s="260"/>
      <c r="C43" s="260"/>
      <c r="D43" s="264" t="s">
        <v>68</v>
      </c>
      <c r="E43" s="264"/>
      <c r="F43" s="264"/>
      <c r="G43" s="264"/>
      <c r="H43" s="264"/>
      <c r="I43" s="264"/>
      <c r="J43" s="264"/>
      <c r="K43" s="260">
        <v>3</v>
      </c>
      <c r="L43" s="260"/>
      <c r="M43" s="265"/>
      <c r="N43" s="265"/>
      <c r="O43" s="265"/>
      <c r="P43" s="266" t="str">
        <f>IF('02_（園ー２）研修計画書'!N38=0,"",'02_（園ー２）研修計画書'!N38)</f>
        <v/>
      </c>
      <c r="Q43" s="266"/>
      <c r="R43" s="266"/>
      <c r="S43" s="267">
        <f t="shared" si="1"/>
        <v>0</v>
      </c>
      <c r="T43" s="268"/>
      <c r="U43" s="273"/>
      <c r="V43" s="274"/>
      <c r="X43" s="6" t="str">
        <f t="shared" si="2"/>
        <v>受講</v>
      </c>
      <c r="Y43" s="7" t="str">
        <f>IF(AND($X40=$X$33,$X41=$X$33,$X42=$X$33,$X43=$X$33),$X$33,$Y$33)</f>
        <v>未受講</v>
      </c>
      <c r="Z43" s="7"/>
    </row>
    <row r="44" spans="2:26" ht="30" customHeight="1" thickBot="1" x14ac:dyDescent="0.45">
      <c r="B44" s="300" t="s">
        <v>7</v>
      </c>
      <c r="C44" s="300"/>
      <c r="D44" s="300"/>
      <c r="E44" s="300"/>
      <c r="F44" s="300"/>
      <c r="G44" s="300"/>
      <c r="H44" s="300"/>
      <c r="I44" s="300"/>
      <c r="J44" s="300"/>
      <c r="K44" s="301">
        <v>6</v>
      </c>
      <c r="L44" s="301"/>
      <c r="M44" s="302"/>
      <c r="N44" s="302"/>
      <c r="O44" s="302"/>
      <c r="P44" s="303" t="str">
        <f>IF('02_（園ー２）研修計画書'!T35=0,"",'02_（園ー２）研修計画書'!T35)</f>
        <v/>
      </c>
      <c r="Q44" s="303"/>
      <c r="R44" s="303"/>
      <c r="S44" s="94">
        <f t="shared" si="1"/>
        <v>0</v>
      </c>
      <c r="T44" s="256"/>
      <c r="U44" s="290" t="str">
        <f>IF($K44=0,"",IF($K44&lt;=$S44,X33,Y33))</f>
        <v>未受講</v>
      </c>
      <c r="V44" s="291"/>
      <c r="X44" s="6" t="str">
        <f>IF(OR($U44=$X$33,$U44=""),$X$33,$Y$33)</f>
        <v>未受講</v>
      </c>
      <c r="Y44" s="7"/>
      <c r="Z44" s="7"/>
    </row>
    <row r="45" spans="2:26" ht="24.95" customHeight="1" thickTop="1" x14ac:dyDescent="0.4">
      <c r="B45" s="48"/>
      <c r="M45" s="292" t="str">
        <f>IF(S45&lt;42,"※　総時数が不足しています（実施の手引の71ページを御確認ください）","")</f>
        <v>※　総時数が不足しています（実施の手引の71ページを御確認ください）</v>
      </c>
      <c r="N45" s="292"/>
      <c r="O45" s="292"/>
      <c r="P45" s="292"/>
      <c r="Q45" s="292"/>
      <c r="R45" s="292"/>
      <c r="S45" s="234">
        <f>SUM(S34:T44)</f>
        <v>0</v>
      </c>
      <c r="T45" s="235"/>
      <c r="U45" s="294" t="str">
        <f>IF(AND(S45&gt;=42,X34=X33,Y39=AA24,Y43=AA24,X44=X33),AA25,AB25)</f>
        <v>未修了</v>
      </c>
      <c r="V45" s="295"/>
    </row>
    <row r="46" spans="2:26" ht="24.95" customHeight="1" thickBot="1" x14ac:dyDescent="0.45">
      <c r="B46" s="48"/>
      <c r="M46" s="293"/>
      <c r="N46" s="293"/>
      <c r="O46" s="293"/>
      <c r="P46" s="293"/>
      <c r="Q46" s="293"/>
      <c r="R46" s="293"/>
      <c r="S46" s="236"/>
      <c r="T46" s="237"/>
      <c r="U46" s="296"/>
      <c r="V46" s="297"/>
      <c r="Y46" s="7"/>
      <c r="Z46" s="7"/>
    </row>
    <row r="47" spans="2:26" ht="18.75" customHeight="1" thickTop="1" x14ac:dyDescent="0.4"/>
    <row r="48" spans="2:26" ht="18.75" customHeight="1" x14ac:dyDescent="0.4">
      <c r="B48" s="1" t="s">
        <v>97</v>
      </c>
    </row>
    <row r="49" spans="2:23" ht="18.75" customHeight="1" x14ac:dyDescent="0.4">
      <c r="B49" s="298" t="s">
        <v>43</v>
      </c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9" t="s">
        <v>44</v>
      </c>
      <c r="V49" s="299"/>
      <c r="W49" s="299"/>
    </row>
    <row r="50" spans="2:23" ht="53.25" customHeight="1" x14ac:dyDescent="0.4"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7"/>
      <c r="V50" s="277"/>
      <c r="W50" s="277"/>
    </row>
    <row r="51" spans="2:23" ht="18.75" customHeight="1" x14ac:dyDescent="0.4">
      <c r="B51" s="278" t="s">
        <v>45</v>
      </c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80"/>
      <c r="U51" s="281" t="s">
        <v>83</v>
      </c>
      <c r="V51" s="282"/>
      <c r="W51" s="283"/>
    </row>
    <row r="52" spans="2:23" ht="53.25" customHeight="1" x14ac:dyDescent="0.4">
      <c r="B52" s="284"/>
      <c r="C52" s="285"/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6"/>
      <c r="U52" s="287"/>
      <c r="V52" s="288"/>
      <c r="W52" s="289"/>
    </row>
    <row r="53" spans="2:23" ht="18.75" customHeight="1" x14ac:dyDescent="0.4">
      <c r="B53" s="275" t="s">
        <v>98</v>
      </c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</row>
  </sheetData>
  <sheetProtection algorithmName="SHA-512" hashValue="a2WkwANE1+JxJD+rR5y1EVmG+5LMyDwJUNqnsjiQpNH9Os9NhVTG2KOz36bDS1dXWnUkxwb3wO+hxMmmn6rnew==" saltValue="yI3vFCrI/7OOdjlonwOdJg==" spinCount="100000" sheet="1" objects="1" scenarios="1"/>
  <mergeCells count="154">
    <mergeCell ref="B53:T53"/>
    <mergeCell ref="B50:T50"/>
    <mergeCell ref="U50:W50"/>
    <mergeCell ref="B51:T51"/>
    <mergeCell ref="U51:W51"/>
    <mergeCell ref="B52:T52"/>
    <mergeCell ref="U52:W52"/>
    <mergeCell ref="U44:V44"/>
    <mergeCell ref="M45:R46"/>
    <mergeCell ref="S45:T46"/>
    <mergeCell ref="U45:V46"/>
    <mergeCell ref="B49:T49"/>
    <mergeCell ref="U49:W49"/>
    <mergeCell ref="B44:J44"/>
    <mergeCell ref="K44:L44"/>
    <mergeCell ref="M44:O44"/>
    <mergeCell ref="P44:R44"/>
    <mergeCell ref="S44:T44"/>
    <mergeCell ref="U40:V43"/>
    <mergeCell ref="D41:J41"/>
    <mergeCell ref="K41:L41"/>
    <mergeCell ref="M41:O41"/>
    <mergeCell ref="P41:R41"/>
    <mergeCell ref="S41:T41"/>
    <mergeCell ref="D42:J42"/>
    <mergeCell ref="K42:L42"/>
    <mergeCell ref="M42:O42"/>
    <mergeCell ref="P42:R42"/>
    <mergeCell ref="P43:R43"/>
    <mergeCell ref="S43:T43"/>
    <mergeCell ref="B40:C43"/>
    <mergeCell ref="D40:J40"/>
    <mergeCell ref="K40:L40"/>
    <mergeCell ref="M40:O40"/>
    <mergeCell ref="P40:R40"/>
    <mergeCell ref="S40:T40"/>
    <mergeCell ref="S42:T42"/>
    <mergeCell ref="D43:J43"/>
    <mergeCell ref="K43:L43"/>
    <mergeCell ref="M43:O43"/>
    <mergeCell ref="U35:V39"/>
    <mergeCell ref="D36:J36"/>
    <mergeCell ref="K36:L36"/>
    <mergeCell ref="M36:O36"/>
    <mergeCell ref="P36:R36"/>
    <mergeCell ref="S36:T36"/>
    <mergeCell ref="D37:J37"/>
    <mergeCell ref="K37:L37"/>
    <mergeCell ref="M37:O37"/>
    <mergeCell ref="P37:R37"/>
    <mergeCell ref="P38:R38"/>
    <mergeCell ref="S38:T38"/>
    <mergeCell ref="D39:J39"/>
    <mergeCell ref="K39:L39"/>
    <mergeCell ref="M39:O39"/>
    <mergeCell ref="P39:R39"/>
    <mergeCell ref="S39:T39"/>
    <mergeCell ref="B35:C39"/>
    <mergeCell ref="D35:J35"/>
    <mergeCell ref="K35:L35"/>
    <mergeCell ref="M35:O35"/>
    <mergeCell ref="P35:R35"/>
    <mergeCell ref="S35:T35"/>
    <mergeCell ref="S37:T37"/>
    <mergeCell ref="D38:J38"/>
    <mergeCell ref="K38:L38"/>
    <mergeCell ref="M38:O38"/>
    <mergeCell ref="U33:V33"/>
    <mergeCell ref="B34:J34"/>
    <mergeCell ref="K34:L34"/>
    <mergeCell ref="M34:O34"/>
    <mergeCell ref="P34:R34"/>
    <mergeCell ref="S34:T34"/>
    <mergeCell ref="U34:V34"/>
    <mergeCell ref="B33:C33"/>
    <mergeCell ref="D33:J33"/>
    <mergeCell ref="K33:L33"/>
    <mergeCell ref="M33:O33"/>
    <mergeCell ref="P33:R33"/>
    <mergeCell ref="S33:T33"/>
    <mergeCell ref="M28:O28"/>
    <mergeCell ref="P28:R28"/>
    <mergeCell ref="S28:T28"/>
    <mergeCell ref="U28:V28"/>
    <mergeCell ref="M29:T29"/>
    <mergeCell ref="U29:V30"/>
    <mergeCell ref="U26:V26"/>
    <mergeCell ref="B27:C28"/>
    <mergeCell ref="D27:J27"/>
    <mergeCell ref="K27:L27"/>
    <mergeCell ref="M27:O27"/>
    <mergeCell ref="P27:R27"/>
    <mergeCell ref="S27:T27"/>
    <mergeCell ref="U27:V27"/>
    <mergeCell ref="D28:J28"/>
    <mergeCell ref="K28:L28"/>
    <mergeCell ref="B26:C26"/>
    <mergeCell ref="D26:J26"/>
    <mergeCell ref="K26:L26"/>
    <mergeCell ref="M26:O26"/>
    <mergeCell ref="P26:R26"/>
    <mergeCell ref="S26:T26"/>
    <mergeCell ref="U24:V24"/>
    <mergeCell ref="D25:J25"/>
    <mergeCell ref="M25:O25"/>
    <mergeCell ref="P25:R25"/>
    <mergeCell ref="S25:T25"/>
    <mergeCell ref="U25:V25"/>
    <mergeCell ref="B24:C25"/>
    <mergeCell ref="D24:J24"/>
    <mergeCell ref="K24:L25"/>
    <mergeCell ref="M24:O24"/>
    <mergeCell ref="P24:R24"/>
    <mergeCell ref="S24:T24"/>
    <mergeCell ref="M20:R20"/>
    <mergeCell ref="S20:V20"/>
    <mergeCell ref="C21:E21"/>
    <mergeCell ref="B23:C23"/>
    <mergeCell ref="D23:J23"/>
    <mergeCell ref="K23:L23"/>
    <mergeCell ref="M23:O23"/>
    <mergeCell ref="P23:R23"/>
    <mergeCell ref="S23:T23"/>
    <mergeCell ref="U23:V23"/>
    <mergeCell ref="Z15:AD15"/>
    <mergeCell ref="M17:V17"/>
    <mergeCell ref="C18:E18"/>
    <mergeCell ref="M18:R18"/>
    <mergeCell ref="S18:V18"/>
    <mergeCell ref="C19:E19"/>
    <mergeCell ref="M19:R19"/>
    <mergeCell ref="S19:V19"/>
    <mergeCell ref="B13:C13"/>
    <mergeCell ref="D13:H13"/>
    <mergeCell ref="I13:J13"/>
    <mergeCell ref="K13:M13"/>
    <mergeCell ref="B14:C14"/>
    <mergeCell ref="D14:H14"/>
    <mergeCell ref="I14:J14"/>
    <mergeCell ref="K14:M14"/>
    <mergeCell ref="N13:P13"/>
    <mergeCell ref="N14:P14"/>
    <mergeCell ref="P7:Q7"/>
    <mergeCell ref="R7:U7"/>
    <mergeCell ref="V7:W7"/>
    <mergeCell ref="P8:Q8"/>
    <mergeCell ref="R8:U8"/>
    <mergeCell ref="B10:W10"/>
    <mergeCell ref="V1:W1"/>
    <mergeCell ref="B5:H5"/>
    <mergeCell ref="P6:Q6"/>
    <mergeCell ref="R6:W6"/>
    <mergeCell ref="S3:W3"/>
    <mergeCell ref="S4:W4"/>
  </mergeCells>
  <phoneticPr fontId="1"/>
  <conditionalFormatting sqref="B50 U50 B52 U52">
    <cfRule type="expression" dxfId="18" priority="9">
      <formula>COUNTA(B50)=1</formula>
    </cfRule>
  </conditionalFormatting>
  <conditionalFormatting sqref="B50:T50 B52:W52">
    <cfRule type="expression" dxfId="17" priority="8">
      <formula>$U$50="入力済"</formula>
    </cfRule>
  </conditionalFormatting>
  <conditionalFormatting sqref="M34:R44">
    <cfRule type="expression" dxfId="16" priority="6">
      <formula>COUNTA(M34)=1</formula>
    </cfRule>
  </conditionalFormatting>
  <conditionalFormatting sqref="M45:R46">
    <cfRule type="expression" dxfId="15" priority="16">
      <formula>$S$68&lt;$AC$68</formula>
    </cfRule>
  </conditionalFormatting>
  <conditionalFormatting sqref="M36:T42">
    <cfRule type="expression" dxfId="14" priority="14">
      <formula>$K36=0</formula>
    </cfRule>
  </conditionalFormatting>
  <conditionalFormatting sqref="M45:T46">
    <cfRule type="expression" dxfId="13" priority="15">
      <formula>$S$45&lt;42</formula>
    </cfRule>
  </conditionalFormatting>
  <conditionalFormatting sqref="P34:R34">
    <cfRule type="expression" dxfId="12" priority="7">
      <formula>OR($Y$14="B",$Y$14="Ｂ")</formula>
    </cfRule>
  </conditionalFormatting>
  <conditionalFormatting sqref="P35:R44 P24:R28">
    <cfRule type="expression" dxfId="11" priority="18">
      <formula>OR($Y$14="B",$Y$14="Ｂ")</formula>
    </cfRule>
  </conditionalFormatting>
  <conditionalFormatting sqref="R6:W6 R7:U8 D13:H13 D14:M14 M24:R28 K36:L42">
    <cfRule type="expression" dxfId="10" priority="13">
      <formula>COUNTA(D6)=1</formula>
    </cfRule>
  </conditionalFormatting>
  <conditionalFormatting sqref="S34:T34">
    <cfRule type="cellIs" dxfId="9" priority="5" operator="lessThan">
      <formula>6</formula>
    </cfRule>
  </conditionalFormatting>
  <conditionalFormatting sqref="S35:T35">
    <cfRule type="cellIs" dxfId="8" priority="12" operator="lessThan">
      <formula>9</formula>
    </cfRule>
  </conditionalFormatting>
  <conditionalFormatting sqref="S43:T43">
    <cfRule type="cellIs" dxfId="7" priority="11" operator="lessThan">
      <formula>3</formula>
    </cfRule>
  </conditionalFormatting>
  <conditionalFormatting sqref="S44:T44">
    <cfRule type="cellIs" dxfId="6" priority="4" operator="lessThan">
      <formula>6</formula>
    </cfRule>
  </conditionalFormatting>
  <conditionalFormatting sqref="S18:V19 U29:V30">
    <cfRule type="cellIs" dxfId="5" priority="1" operator="equal">
      <formula>$AB$25</formula>
    </cfRule>
  </conditionalFormatting>
  <conditionalFormatting sqref="S20:V20">
    <cfRule type="cellIs" dxfId="4" priority="17" operator="equal">
      <formula>"入力ミスまたは未入力"</formula>
    </cfRule>
  </conditionalFormatting>
  <conditionalFormatting sqref="U34:U35">
    <cfRule type="cellIs" dxfId="3" priority="3" operator="equal">
      <formula>$Y$33</formula>
    </cfRule>
  </conditionalFormatting>
  <conditionalFormatting sqref="U50">
    <cfRule type="expression" dxfId="2" priority="10">
      <formula>$Y$14="〇"</formula>
    </cfRule>
  </conditionalFormatting>
  <conditionalFormatting sqref="U24:V28 U40 U44">
    <cfRule type="cellIs" dxfId="1" priority="19" operator="equal">
      <formula>$AB$24</formula>
    </cfRule>
  </conditionalFormatting>
  <conditionalFormatting sqref="U45:V46">
    <cfRule type="cellIs" dxfId="0" priority="2" operator="equal">
      <formula>$AB$25</formula>
    </cfRule>
  </conditionalFormatting>
  <dataValidations count="9">
    <dataValidation type="list" allowBlank="1" showInputMessage="1" showErrorMessage="1" sqref="U50:W50" xr:uid="{257E3B9B-5296-4023-8B8F-5AE37D0CD7FD}">
      <formula1>"入力済,"</formula1>
    </dataValidation>
    <dataValidation operator="greaterThanOrEqual" allowBlank="1" showInputMessage="1" showErrorMessage="1" error="半角数字で入力してください。" sqref="M35:O44" xr:uid="{0FABCF9C-A336-4B47-B650-E8485BB8795F}"/>
    <dataValidation imeMode="halfAlpha" allowBlank="1" showInputMessage="1" showErrorMessage="1" sqref="V8:W8" xr:uid="{E324630A-9145-4B24-A746-92D62BA92666}"/>
    <dataValidation type="list" allowBlank="1" showInputMessage="1" showErrorMessage="1" error="プルダウンより選択してください" sqref="U14" xr:uid="{45AD9AAB-7BD8-4B0D-9376-2F09D1136195}">
      <formula1>"ⅰ,ⅱ,ⅲ"</formula1>
    </dataValidation>
    <dataValidation type="list" allowBlank="1" showInputMessage="1" showErrorMessage="1" error="プルダウンより選択してください。" sqref="U15" xr:uid="{2F6FBA9D-88D5-4C8B-82AD-9E7E22BD9951}">
      <formula1>"ⅰ,ⅱ,ⅲ"</formula1>
    </dataValidation>
    <dataValidation type="list" allowBlank="1" showInputMessage="1" showErrorMessage="1" sqref="M27:O28 M24:O24" xr:uid="{C1CC591A-4171-4016-BEC5-C222031F94B7}">
      <formula1>"0,1"</formula1>
    </dataValidation>
    <dataValidation type="list" allowBlank="1" showInputMessage="1" showErrorMessage="1" sqref="K17:K21" xr:uid="{28E84F16-287B-4625-A8A7-500BB837B50C}">
      <formula1>"○,なし"</formula1>
    </dataValidation>
    <dataValidation type="list" allowBlank="1" showInputMessage="1" showErrorMessage="1" sqref="M25:O26" xr:uid="{2C221AC4-7EAA-42D4-A07F-5FB65CEDB6A3}">
      <formula1>"0,2"</formula1>
    </dataValidation>
    <dataValidation type="list" allowBlank="1" showInputMessage="1" showErrorMessage="1" sqref="U52:W52" xr:uid="{016EF1B8-C469-44C4-99B1-ED2DAF64A472}">
      <formula1>"A,B,C"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31" min="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01_基礎情報登録シート</vt:lpstr>
      <vt:lpstr>02_（園ー２）研修計画書</vt:lpstr>
      <vt:lpstr>03_（園ー３）研修実施報告書</vt:lpstr>
      <vt:lpstr>'01_基礎情報登録シート'!Print_Area</vt:lpstr>
      <vt:lpstr>'02_（園ー２）研修計画書'!Print_Area</vt:lpstr>
      <vt:lpstr>'03_（園ー３）研修実施報告書'!Print_Area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内田　翔太</cp:lastModifiedBy>
  <cp:lastPrinted>2025-03-03T08:06:18Z</cp:lastPrinted>
  <dcterms:created xsi:type="dcterms:W3CDTF">2024-09-27T07:36:33Z</dcterms:created>
  <dcterms:modified xsi:type="dcterms:W3CDTF">2025-03-05T02:56:21Z</dcterms:modified>
</cp:coreProperties>
</file>